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baile\Documents\PAMZ\Idle Free Toolkit\Appendix E\"/>
    </mc:Choice>
  </mc:AlternateContent>
  <xr:revisionPtr revIDLastSave="0" documentId="8_{F18B5646-991E-4657-811F-04F9F016A3D3}" xr6:coauthVersionLast="46" xr6:coauthVersionMax="46" xr10:uidLastSave="{00000000-0000-0000-0000-000000000000}"/>
  <bookViews>
    <workbookView xWindow="-110" yWindow="-110" windowWidth="19420" windowHeight="10420" tabRatio="601" firstSheet="1" activeTab="3" xr2:uid="{00000000-000D-0000-FFFF-FFFF00000000}"/>
  </bookViews>
  <sheets>
    <sheet name="Winter Shop 2015" sheetId="1" r:id="rId1"/>
    <sheet name="Winter Office 2015" sheetId="2" r:id="rId2"/>
    <sheet name="Winter Shop 2016" sheetId="17" r:id="rId3"/>
    <sheet name="Winter Office 2016" sheetId="16" r:id="rId4"/>
    <sheet name="Winter Weather 2015 and 2016" sheetId="3" r:id="rId5"/>
    <sheet name="Summer Shop 2015" sheetId="5" r:id="rId6"/>
    <sheet name="Summer Office 2015" sheetId="6" r:id="rId7"/>
    <sheet name="Summer Weather 2015" sheetId="7" r:id="rId8"/>
  </sheets>
  <definedNames>
    <definedName name="_xlnm._FilterDatabase" localSheetId="6" hidden="1">'Summer Office 2015'!$A$12:$F$42</definedName>
    <definedName name="_xlnm._FilterDatabase" localSheetId="5" hidden="1">'Summer Shop 2015'!$A$15:$F$156</definedName>
    <definedName name="_xlnm._FilterDatabase" localSheetId="1" hidden="1">'Winter Office 2015'!$A$12:$F$70</definedName>
    <definedName name="_xlnm._FilterDatabase" localSheetId="0" hidden="1">'Winter Shop 2015'!$A$12:$F$139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7" l="1"/>
  <c r="L24" i="17"/>
  <c r="K24" i="17"/>
  <c r="L14" i="17"/>
  <c r="K14" i="17"/>
  <c r="J14" i="17"/>
  <c r="M14" i="17" s="1"/>
  <c r="J24" i="17"/>
  <c r="I24" i="17"/>
  <c r="I14" i="17"/>
  <c r="F13" i="3" l="1"/>
  <c r="F14" i="3"/>
  <c r="F15" i="3"/>
  <c r="F16" i="3"/>
  <c r="F17" i="3"/>
  <c r="F18" i="3"/>
  <c r="F19" i="3"/>
  <c r="F12" i="3"/>
  <c r="F4" i="3"/>
  <c r="F5" i="3"/>
  <c r="F6" i="3"/>
  <c r="F7" i="3"/>
  <c r="F8" i="3"/>
  <c r="F3" i="3"/>
  <c r="E8" i="17"/>
  <c r="D8" i="17"/>
  <c r="C8" i="17"/>
  <c r="B8" i="17"/>
  <c r="C7" i="17"/>
  <c r="E7" i="17"/>
  <c r="D7" i="17"/>
  <c r="B7" i="17"/>
  <c r="E6" i="17"/>
  <c r="F6" i="17" s="1"/>
  <c r="D6" i="17"/>
  <c r="C6" i="17"/>
  <c r="B6" i="17"/>
  <c r="D5" i="17"/>
  <c r="C5" i="17"/>
  <c r="E4" i="17"/>
  <c r="D4" i="17"/>
  <c r="B4" i="17"/>
  <c r="D3" i="17"/>
  <c r="F3" i="17" s="1"/>
  <c r="E144" i="17"/>
  <c r="E129" i="17"/>
  <c r="E116" i="17"/>
  <c r="E104" i="17"/>
  <c r="E5" i="17" s="1"/>
  <c r="E88" i="17"/>
  <c r="E70" i="17"/>
  <c r="E3" i="17" s="1"/>
  <c r="E48" i="17"/>
  <c r="E56" i="17"/>
  <c r="E40" i="17"/>
  <c r="E29" i="17"/>
  <c r="B5" i="17" s="1"/>
  <c r="E21" i="17"/>
  <c r="C4" i="17" s="1"/>
  <c r="F20" i="3" l="1"/>
  <c r="F5" i="17"/>
  <c r="F9" i="3"/>
  <c r="F8" i="17"/>
  <c r="F7" i="17"/>
  <c r="D9" i="17"/>
  <c r="E9" i="17"/>
  <c r="B9" i="17"/>
  <c r="F4" i="17"/>
  <c r="C9" i="17"/>
  <c r="P6" i="16"/>
  <c r="O6" i="16"/>
  <c r="M6" i="16"/>
  <c r="N15" i="16"/>
  <c r="Q15" i="16" s="1"/>
  <c r="M15" i="16"/>
  <c r="E61" i="16"/>
  <c r="E70" i="16"/>
  <c r="E76" i="16"/>
  <c r="E6" i="16"/>
  <c r="F6" i="16" s="1"/>
  <c r="D6" i="16"/>
  <c r="F9" i="17" l="1"/>
  <c r="N6" i="16"/>
  <c r="Q6" i="16" s="1"/>
  <c r="E5" i="16"/>
  <c r="E4" i="16"/>
  <c r="E9" i="16" s="1"/>
  <c r="D5" i="16"/>
  <c r="D4" i="16"/>
  <c r="B5" i="16"/>
  <c r="B4" i="16"/>
  <c r="B3" i="16"/>
  <c r="E27" i="16"/>
  <c r="C5" i="16" s="1"/>
  <c r="F5" i="16" s="1"/>
  <c r="E22" i="16"/>
  <c r="C4" i="16" s="1"/>
  <c r="F4" i="16" s="1"/>
  <c r="E15" i="16"/>
  <c r="C3" i="16" s="1"/>
  <c r="F3" i="16" s="1"/>
  <c r="D9" i="16" l="1"/>
  <c r="C9" i="16"/>
  <c r="B9" i="16"/>
  <c r="E11" i="5"/>
  <c r="F11" i="5" s="1"/>
  <c r="D11" i="5"/>
  <c r="E9" i="5"/>
  <c r="D9" i="5"/>
  <c r="E115" i="5"/>
  <c r="E103" i="5"/>
  <c r="C11" i="5"/>
  <c r="C10" i="5"/>
  <c r="C9" i="5"/>
  <c r="B11" i="5"/>
  <c r="B10" i="5"/>
  <c r="B9" i="5"/>
  <c r="E99" i="5"/>
  <c r="E87" i="5"/>
  <c r="E79" i="5"/>
  <c r="F9" i="5" l="1"/>
  <c r="F9" i="16"/>
  <c r="C8" i="5"/>
  <c r="F8" i="5" s="1"/>
  <c r="B8" i="5"/>
  <c r="C7" i="5"/>
  <c r="F7" i="5" s="1"/>
  <c r="B7" i="5"/>
  <c r="E59" i="5"/>
  <c r="C6" i="5"/>
  <c r="F6" i="5" s="1"/>
  <c r="B6" i="5"/>
  <c r="C5" i="5"/>
  <c r="F5" i="5" s="1"/>
  <c r="B5" i="5"/>
  <c r="C4" i="5"/>
  <c r="B4" i="5"/>
  <c r="E17" i="5" l="1"/>
  <c r="C3" i="5"/>
  <c r="B3" i="5"/>
  <c r="B12" i="5" s="1"/>
  <c r="E29" i="5"/>
  <c r="E7" i="6"/>
  <c r="E6" i="6"/>
  <c r="E5" i="6"/>
  <c r="E4" i="6"/>
  <c r="E3" i="6"/>
  <c r="D7" i="6"/>
  <c r="D6" i="6"/>
  <c r="D5" i="6"/>
  <c r="D4" i="6"/>
  <c r="D3" i="6"/>
  <c r="C7" i="6"/>
  <c r="F7" i="6" s="1"/>
  <c r="C6" i="6"/>
  <c r="C5" i="6"/>
  <c r="C4" i="6"/>
  <c r="C3" i="6"/>
  <c r="F3" i="6" s="1"/>
  <c r="B7" i="6"/>
  <c r="B6" i="6"/>
  <c r="B3" i="6"/>
  <c r="B5" i="6"/>
  <c r="B4" i="6"/>
  <c r="E45" i="6"/>
  <c r="E20" i="6"/>
  <c r="E23" i="6"/>
  <c r="E14" i="6"/>
  <c r="F6" i="6" l="1"/>
  <c r="F4" i="6"/>
  <c r="F5" i="6"/>
  <c r="F3" i="5"/>
  <c r="C12" i="5"/>
  <c r="E42" i="6"/>
  <c r="E39" i="6"/>
  <c r="E36" i="6"/>
  <c r="E30" i="6"/>
  <c r="E25" i="6"/>
  <c r="E17" i="6"/>
  <c r="E68" i="5"/>
  <c r="E65" i="5"/>
  <c r="E50" i="5"/>
  <c r="E40" i="5"/>
  <c r="F4" i="5"/>
  <c r="F12" i="5" s="1"/>
  <c r="D12" i="5" l="1"/>
  <c r="E8" i="6"/>
  <c r="D8" i="6"/>
  <c r="C8" i="6"/>
  <c r="F8" i="6"/>
  <c r="B8" i="6"/>
  <c r="E8" i="2"/>
  <c r="D8" i="2"/>
  <c r="E70" i="2"/>
  <c r="F8" i="2" l="1"/>
  <c r="E7" i="2"/>
  <c r="D7" i="2"/>
  <c r="B7" i="2"/>
  <c r="C7" i="2"/>
  <c r="E6" i="2"/>
  <c r="D6" i="2"/>
  <c r="C6" i="2"/>
  <c r="B6" i="2"/>
  <c r="E3" i="2"/>
  <c r="D3" i="2"/>
  <c r="E14" i="2"/>
  <c r="B3" i="2" s="1"/>
  <c r="E9" i="2" l="1"/>
  <c r="F7" i="2"/>
  <c r="B9" i="2"/>
  <c r="D9" i="2"/>
  <c r="F6" i="2"/>
  <c r="C3" i="2"/>
  <c r="E60" i="2"/>
  <c r="E19" i="2"/>
  <c r="E48" i="2"/>
  <c r="E43" i="2"/>
  <c r="E28" i="2"/>
  <c r="F8" i="1"/>
  <c r="E8" i="1"/>
  <c r="C8" i="1"/>
  <c r="F7" i="1"/>
  <c r="E7" i="1"/>
  <c r="C7" i="1"/>
  <c r="F6" i="1"/>
  <c r="E6" i="1"/>
  <c r="C6" i="1"/>
  <c r="B6" i="1"/>
  <c r="F5" i="1"/>
  <c r="E5" i="1"/>
  <c r="C5" i="1"/>
  <c r="F4" i="1"/>
  <c r="E4" i="1"/>
  <c r="C4" i="1"/>
  <c r="D8" i="1"/>
  <c r="D7" i="1"/>
  <c r="D6" i="1"/>
  <c r="D5" i="1"/>
  <c r="B8" i="1"/>
  <c r="B7" i="1"/>
  <c r="B5" i="1"/>
  <c r="D4" i="1"/>
  <c r="E3" i="1"/>
  <c r="B4" i="1"/>
  <c r="F3" i="1"/>
  <c r="D3" i="1"/>
  <c r="C3" i="1"/>
  <c r="B3" i="1"/>
  <c r="E139" i="1"/>
  <c r="E124" i="1"/>
  <c r="E118" i="1"/>
  <c r="E109" i="1"/>
  <c r="E100" i="1"/>
  <c r="E78" i="1"/>
  <c r="E67" i="1"/>
  <c r="E53" i="1"/>
  <c r="B9" i="1" l="1"/>
  <c r="D9" i="1"/>
  <c r="C9" i="1"/>
  <c r="E9" i="1"/>
  <c r="F9" i="1"/>
  <c r="F3" i="2"/>
  <c r="C9" i="2"/>
  <c r="E46" i="1"/>
  <c r="E38" i="1"/>
  <c r="E31" i="1"/>
  <c r="E20" i="1"/>
  <c r="F9" i="2" l="1"/>
</calcChain>
</file>

<file path=xl/sharedStrings.xml><?xml version="1.0" encoding="utf-8"?>
<sst xmlns="http://schemas.openxmlformats.org/spreadsheetml/2006/main" count="1734" uniqueCount="108">
  <si>
    <t>Date</t>
  </si>
  <si>
    <t>Time</t>
  </si>
  <si>
    <t>Total minutes</t>
  </si>
  <si>
    <t>AM</t>
  </si>
  <si>
    <t>Vehicle</t>
  </si>
  <si>
    <t>Grader</t>
  </si>
  <si>
    <t>P</t>
  </si>
  <si>
    <t>C</t>
  </si>
  <si>
    <t>Personal or County Vehicle</t>
  </si>
  <si>
    <t>Diesel or Gas</t>
  </si>
  <si>
    <t>G</t>
  </si>
  <si>
    <t>D</t>
  </si>
  <si>
    <t>Chev Pickup</t>
  </si>
  <si>
    <t>Pick up</t>
  </si>
  <si>
    <t>Loader</t>
  </si>
  <si>
    <t>Plow truck</t>
  </si>
  <si>
    <t>Car</t>
  </si>
  <si>
    <t>Gravel truck</t>
  </si>
  <si>
    <t>Truck</t>
  </si>
  <si>
    <t>PM</t>
  </si>
  <si>
    <t>Average</t>
  </si>
  <si>
    <t>Pickup</t>
  </si>
  <si>
    <t>1 ton</t>
  </si>
  <si>
    <t>1 Ton</t>
  </si>
  <si>
    <t>Gravel Truck</t>
  </si>
  <si>
    <t>Van</t>
  </si>
  <si>
    <t>SUV</t>
  </si>
  <si>
    <t>Tractor</t>
  </si>
  <si>
    <t>Plow Truck</t>
  </si>
  <si>
    <t>Buggy</t>
  </si>
  <si>
    <t>truck</t>
  </si>
  <si>
    <t>Day</t>
  </si>
  <si>
    <t xml:space="preserve">All Days </t>
  </si>
  <si>
    <t>Chev</t>
  </si>
  <si>
    <t>N/A</t>
  </si>
  <si>
    <t>6:30-7 am Temp</t>
  </si>
  <si>
    <t>11:30-12 pm Temp</t>
  </si>
  <si>
    <t>4-4:30 pm Temp</t>
  </si>
  <si>
    <t>4:30-5 pm Temp</t>
  </si>
  <si>
    <t>AM Max (mins)</t>
  </si>
  <si>
    <t>AM Average (mins)</t>
  </si>
  <si>
    <t>PM Max (mins)</t>
  </si>
  <si>
    <t>PM Average (mins)</t>
  </si>
  <si>
    <t>Daily Average (mins)</t>
  </si>
  <si>
    <t>None Recorded</t>
  </si>
  <si>
    <t>None Recorded during Observations</t>
  </si>
  <si>
    <t>Office:</t>
  </si>
  <si>
    <t>Shop:</t>
  </si>
  <si>
    <t>Shop</t>
  </si>
  <si>
    <t>Office</t>
  </si>
  <si>
    <t>Weather Info</t>
  </si>
  <si>
    <t>Conclusion</t>
  </si>
  <si>
    <t>County owned</t>
  </si>
  <si>
    <t xml:space="preserve">Personal </t>
  </si>
  <si>
    <t xml:space="preserve">Total Seconds </t>
  </si>
  <si>
    <t>July 6/2015</t>
  </si>
  <si>
    <t>July 7/2015</t>
  </si>
  <si>
    <t>July 8/2015</t>
  </si>
  <si>
    <t>July 9/2015</t>
  </si>
  <si>
    <t>July 10/2015</t>
  </si>
  <si>
    <t>Nissan car</t>
  </si>
  <si>
    <t xml:space="preserve">Avalanche 1/2 ton </t>
  </si>
  <si>
    <t>1/2 ton Denali</t>
  </si>
  <si>
    <t xml:space="preserve">Comments </t>
  </si>
  <si>
    <t xml:space="preserve">Gravel Truck </t>
  </si>
  <si>
    <t xml:space="preserve">LRWSC Truck </t>
  </si>
  <si>
    <t xml:space="preserve">Not completed </t>
  </si>
  <si>
    <t>Winch Truck</t>
  </si>
  <si>
    <t xml:space="preserve">Garbage Truck </t>
  </si>
  <si>
    <t xml:space="preserve">AM </t>
  </si>
  <si>
    <t xml:space="preserve">Raining in the morning </t>
  </si>
  <si>
    <t xml:space="preserve">Sunny in AM </t>
  </si>
  <si>
    <t xml:space="preserve">Winch Truck </t>
  </si>
  <si>
    <t xml:space="preserve">1/2 ton truck </t>
  </si>
  <si>
    <t>Heavy rain - work cancelled for graders</t>
  </si>
  <si>
    <t xml:space="preserve">No vehicles observed </t>
  </si>
  <si>
    <t xml:space="preserve">No vehicles </t>
  </si>
  <si>
    <t>Track Hoe</t>
  </si>
  <si>
    <t xml:space="preserve">Pick Up </t>
  </si>
  <si>
    <t xml:space="preserve">Service Truck </t>
  </si>
  <si>
    <t>Motorbike</t>
  </si>
  <si>
    <t>Truck and Trailer</t>
  </si>
  <si>
    <t xml:space="preserve">Dump Truck </t>
  </si>
  <si>
    <t xml:space="preserve">Truck  </t>
  </si>
  <si>
    <t xml:space="preserve">PM </t>
  </si>
  <si>
    <t>Pick up truck</t>
  </si>
  <si>
    <t xml:space="preserve">AM is defined as lunch hour 11:30am -12pm </t>
  </si>
  <si>
    <t>January 6th 2016</t>
  </si>
  <si>
    <t>January 7th 2016</t>
  </si>
  <si>
    <t xml:space="preserve">SUV </t>
  </si>
  <si>
    <t xml:space="preserve">AM = 11:30 am - 12 pm </t>
  </si>
  <si>
    <t>Year</t>
  </si>
  <si>
    <t>Pick up Truck</t>
  </si>
  <si>
    <t xml:space="preserve">Truck </t>
  </si>
  <si>
    <t xml:space="preserve">Car </t>
  </si>
  <si>
    <t>January 5th 2016</t>
  </si>
  <si>
    <t>no data</t>
  </si>
  <si>
    <t xml:space="preserve">January 8th </t>
  </si>
  <si>
    <t xml:space="preserve">AM is defined as 6:30am - 7:00am </t>
  </si>
  <si>
    <t xml:space="preserve">Pickup </t>
  </si>
  <si>
    <t>Pickuo</t>
  </si>
  <si>
    <t xml:space="preserve">D </t>
  </si>
  <si>
    <t xml:space="preserve">Plow Truck </t>
  </si>
  <si>
    <t xml:space="preserve">Tractor </t>
  </si>
  <si>
    <t xml:space="preserve">Overall Average </t>
  </si>
  <si>
    <t xml:space="preserve">Average daily </t>
  </si>
  <si>
    <t xml:space="preserve">Shop County </t>
  </si>
  <si>
    <t xml:space="preserve">Shop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</si>
</sst>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5" fontId="0" fillId="0" borderId="0" xfId="0" applyNumberFormat="1"/>
    <xf numFmtId="0" fontId="0" fillId="2" borderId="0" xfId="0" applyFill="1"/>
    <xf numFmtId="164" fontId="0" fillId="2" borderId="0" xfId="0" applyNumberFormat="1" applyFill="1"/>
    <xf numFmtId="14" fontId="0" fillId="0" borderId="0" xfId="0" applyNumberFormat="1"/>
    <xf numFmtId="0" fontId="0" fillId="0" borderId="1" xfId="0" applyBorder="1"/>
    <xf numFmtId="15" fontId="0" fillId="0" borderId="1" xfId="0" applyNumberFormat="1" applyBorder="1"/>
    <xf numFmtId="15" fontId="0" fillId="0" borderId="0" xfId="0" applyNumberFormat="1" applyBorder="1"/>
    <xf numFmtId="0" fontId="0" fillId="0" borderId="0" xfId="0" applyBorder="1"/>
    <xf numFmtId="15" fontId="0" fillId="3" borderId="0" xfId="0" applyNumberFormat="1" applyFill="1" applyBorder="1"/>
    <xf numFmtId="0" fontId="0" fillId="3" borderId="0" xfId="0" applyFill="1" applyBorder="1"/>
    <xf numFmtId="1" fontId="0" fillId="0" borderId="1" xfId="0" applyNumberFormat="1" applyBorder="1"/>
    <xf numFmtId="15" fontId="0" fillId="4" borderId="1" xfId="0" applyNumberFormat="1" applyFill="1" applyBorder="1" applyAlignment="1">
      <alignment horizontal="right"/>
    </xf>
    <xf numFmtId="1" fontId="0" fillId="4" borderId="1" xfId="0" applyNumberFormat="1" applyFill="1" applyBorder="1"/>
    <xf numFmtId="0" fontId="1" fillId="5" borderId="1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0" fillId="6" borderId="1" xfId="0" applyNumberFormat="1" applyFill="1" applyBorder="1"/>
    <xf numFmtId="0" fontId="0" fillId="0" borderId="0" xfId="0" applyFill="1"/>
    <xf numFmtId="0" fontId="0" fillId="0" borderId="1" xfId="0" applyFill="1" applyBorder="1"/>
    <xf numFmtId="15" fontId="0" fillId="0" borderId="1" xfId="0" applyNumberFormat="1" applyFill="1" applyBorder="1"/>
    <xf numFmtId="1" fontId="0" fillId="0" borderId="1" xfId="0" applyNumberFormat="1" applyFill="1" applyBorder="1"/>
    <xf numFmtId="0" fontId="1" fillId="7" borderId="1" xfId="0" applyFont="1" applyFill="1" applyBorder="1"/>
    <xf numFmtId="0" fontId="2" fillId="0" borderId="0" xfId="0" applyFont="1"/>
    <xf numFmtId="0" fontId="1" fillId="0" borderId="3" xfId="0" applyFont="1" applyFill="1" applyBorder="1" applyAlignment="1">
      <alignment wrapText="1"/>
    </xf>
    <xf numFmtId="0" fontId="1" fillId="0" borderId="0" xfId="0" applyFont="1"/>
    <xf numFmtId="164" fontId="0" fillId="0" borderId="0" xfId="0" applyNumberFormat="1"/>
    <xf numFmtId="15" fontId="0" fillId="0" borderId="1" xfId="0" applyNumberFormat="1" applyFont="1" applyBorder="1"/>
    <xf numFmtId="15" fontId="0" fillId="0" borderId="4" xfId="0" applyNumberFormat="1" applyBorder="1" applyAlignment="1">
      <alignment horizontal="center" wrapText="1"/>
    </xf>
    <xf numFmtId="15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" fontId="0" fillId="0" borderId="5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Fill="1" applyBorder="1"/>
    <xf numFmtId="2" fontId="0" fillId="4" borderId="1" xfId="0" applyNumberFormat="1" applyFill="1" applyBorder="1"/>
    <xf numFmtId="2" fontId="0" fillId="2" borderId="0" xfId="0" applyNumberFormat="1" applyFill="1"/>
    <xf numFmtId="0" fontId="1" fillId="5" borderId="2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2" borderId="0" xfId="0" applyFill="1" applyBorder="1"/>
    <xf numFmtId="164" fontId="0" fillId="2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15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0" xfId="0" applyNumberFormat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0" borderId="2" xfId="0" applyBorder="1"/>
    <xf numFmtId="15" fontId="0" fillId="0" borderId="2" xfId="0" applyNumberFormat="1" applyBorder="1"/>
    <xf numFmtId="0" fontId="0" fillId="6" borderId="0" xfId="0" applyFill="1" applyBorder="1"/>
    <xf numFmtId="164" fontId="0" fillId="6" borderId="0" xfId="0" applyNumberFormat="1" applyFill="1" applyBorder="1"/>
    <xf numFmtId="164" fontId="0" fillId="6" borderId="2" xfId="0" applyNumberFormat="1" applyFill="1" applyBorder="1"/>
    <xf numFmtId="0" fontId="1" fillId="5" borderId="1" xfId="0" applyFon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5" borderId="6" xfId="0" applyFont="1" applyFill="1" applyBorder="1" applyAlignment="1">
      <alignment wrapText="1"/>
    </xf>
    <xf numFmtId="1" fontId="0" fillId="6" borderId="1" xfId="0" applyNumberFormat="1" applyFill="1" applyBorder="1" applyAlignment="1">
      <alignment wrapText="1"/>
    </xf>
    <xf numFmtId="15" fontId="0" fillId="0" borderId="0" xfId="0" applyNumberFormat="1" applyAlignment="1">
      <alignment wrapText="1"/>
    </xf>
    <xf numFmtId="0" fontId="0" fillId="0" borderId="6" xfId="0" applyFill="1" applyBorder="1" applyAlignment="1">
      <alignment wrapText="1"/>
    </xf>
    <xf numFmtId="16" fontId="0" fillId="0" borderId="0" xfId="0" applyNumberFormat="1" applyAlignment="1">
      <alignment wrapText="1"/>
    </xf>
    <xf numFmtId="0" fontId="0" fillId="0" borderId="5" xfId="0" applyBorder="1"/>
    <xf numFmtId="0" fontId="0" fillId="0" borderId="8" xfId="0" applyBorder="1"/>
    <xf numFmtId="0" fontId="0" fillId="6" borderId="1" xfId="0" applyFont="1" applyFill="1" applyBorder="1" applyAlignment="1">
      <alignment wrapText="1"/>
    </xf>
    <xf numFmtId="0" fontId="0" fillId="0" borderId="6" xfId="0" applyFill="1" applyBorder="1"/>
    <xf numFmtId="15" fontId="0" fillId="0" borderId="8" xfId="0" applyNumberFormat="1" applyBorder="1"/>
    <xf numFmtId="0" fontId="0" fillId="0" borderId="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4" xfId="0" applyNumberFormat="1" applyBorder="1"/>
    <xf numFmtId="1" fontId="0" fillId="0" borderId="0" xfId="0" applyNumberFormat="1"/>
    <xf numFmtId="1" fontId="0" fillId="0" borderId="8" xfId="0" applyNumberFormat="1" applyBorder="1"/>
    <xf numFmtId="0" fontId="1" fillId="0" borderId="0" xfId="0" applyFont="1" applyAlignment="1">
      <alignment wrapText="1"/>
    </xf>
    <xf numFmtId="0" fontId="1" fillId="7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Fill="1" applyAlignment="1">
      <alignment wrapText="1"/>
    </xf>
    <xf numFmtId="16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County Owned Vehicles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'Winter Office 2015'!$H$8</c:f>
              <c:strCache>
                <c:ptCount val="1"/>
                <c:pt idx="0">
                  <c:v>Office: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'Winter Office 2015'!$I$7:$M$7</c:f>
              <c:strCache>
                <c:ptCount val="5"/>
                <c:pt idx="0">
                  <c:v>AM Max (mins)</c:v>
                </c:pt>
                <c:pt idx="1">
                  <c:v>AM Average (mins)</c:v>
                </c:pt>
                <c:pt idx="2">
                  <c:v>PM Max (mins)</c:v>
                </c:pt>
                <c:pt idx="3">
                  <c:v>PM Average (mins)</c:v>
                </c:pt>
                <c:pt idx="4">
                  <c:v>Daily Average (mins)</c:v>
                </c:pt>
              </c:strCache>
            </c:strRef>
          </c:cat>
          <c:val>
            <c:numRef>
              <c:f>'Winter Office 2015'!$I$8:$M$8</c:f>
              <c:numCache>
                <c:formatCode>0</c:formatCod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B-4595-9D4B-97C38DDCC5BF}"/>
            </c:ext>
          </c:extLst>
        </c:ser>
        <c:ser>
          <c:idx val="1"/>
          <c:order val="1"/>
          <c:tx>
            <c:strRef>
              <c:f>'Winter Office 2015'!$H$9</c:f>
              <c:strCache>
                <c:ptCount val="1"/>
                <c:pt idx="0">
                  <c:v>Shop: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'Winter Office 2015'!$I$7:$M$7</c:f>
              <c:strCache>
                <c:ptCount val="5"/>
                <c:pt idx="0">
                  <c:v>AM Max (mins)</c:v>
                </c:pt>
                <c:pt idx="1">
                  <c:v>AM Average (mins)</c:v>
                </c:pt>
                <c:pt idx="2">
                  <c:v>PM Max (mins)</c:v>
                </c:pt>
                <c:pt idx="3">
                  <c:v>PM Average (mins)</c:v>
                </c:pt>
                <c:pt idx="4">
                  <c:v>Daily Average (mins)</c:v>
                </c:pt>
              </c:strCache>
            </c:strRef>
          </c:cat>
          <c:val>
            <c:numRef>
              <c:f>'Winter Office 2015'!$I$9:$M$9</c:f>
              <c:numCache>
                <c:formatCode>0</c:formatCode>
                <c:ptCount val="5"/>
                <c:pt idx="0">
                  <c:v>31</c:v>
                </c:pt>
                <c:pt idx="1">
                  <c:v>18.03</c:v>
                </c:pt>
                <c:pt idx="2">
                  <c:v>26</c:v>
                </c:pt>
                <c:pt idx="3">
                  <c:v>8.6</c:v>
                </c:pt>
                <c:pt idx="4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B-4595-9D4B-97C38DDCC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3945328"/>
        <c:axId val="195305360"/>
      </c:barChart>
      <c:catAx>
        <c:axId val="193945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05360"/>
        <c:crosses val="autoZero"/>
        <c:auto val="1"/>
        <c:lblAlgn val="ctr"/>
        <c:lblOffset val="100"/>
        <c:noMultiLvlLbl val="0"/>
      </c:catAx>
      <c:valAx>
        <c:axId val="19530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94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Personal Vehicles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'Winter Office 2015'!$H$40</c:f>
              <c:strCache>
                <c:ptCount val="1"/>
                <c:pt idx="0">
                  <c:v>Office: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'Winter Office 2015'!$I$39:$M$39</c:f>
              <c:strCache>
                <c:ptCount val="5"/>
                <c:pt idx="0">
                  <c:v>AM Max (mins)</c:v>
                </c:pt>
                <c:pt idx="1">
                  <c:v>AM Average (mins)</c:v>
                </c:pt>
                <c:pt idx="2">
                  <c:v>PM Max (mins)</c:v>
                </c:pt>
                <c:pt idx="3">
                  <c:v>PM Average (mins)</c:v>
                </c:pt>
                <c:pt idx="4">
                  <c:v>Daily Average (mins)</c:v>
                </c:pt>
              </c:strCache>
            </c:strRef>
          </c:cat>
          <c:val>
            <c:numRef>
              <c:f>'Winter Office 2015'!$I$40:$M$40</c:f>
              <c:numCache>
                <c:formatCode>0</c:formatCode>
                <c:ptCount val="5"/>
                <c:pt idx="0">
                  <c:v>7</c:v>
                </c:pt>
                <c:pt idx="1">
                  <c:v>3.2</c:v>
                </c:pt>
                <c:pt idx="2">
                  <c:v>32</c:v>
                </c:pt>
                <c:pt idx="3">
                  <c:v>9</c:v>
                </c:pt>
                <c:pt idx="4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C-4D15-A149-FF0E93A073F3}"/>
            </c:ext>
          </c:extLst>
        </c:ser>
        <c:ser>
          <c:idx val="1"/>
          <c:order val="1"/>
          <c:tx>
            <c:strRef>
              <c:f>'Winter Office 2015'!$H$41</c:f>
              <c:strCache>
                <c:ptCount val="1"/>
                <c:pt idx="0">
                  <c:v>Shop: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'Winter Office 2015'!$I$39:$M$39</c:f>
              <c:strCache>
                <c:ptCount val="5"/>
                <c:pt idx="0">
                  <c:v>AM Max (mins)</c:v>
                </c:pt>
                <c:pt idx="1">
                  <c:v>AM Average (mins)</c:v>
                </c:pt>
                <c:pt idx="2">
                  <c:v>PM Max (mins)</c:v>
                </c:pt>
                <c:pt idx="3">
                  <c:v>PM Average (mins)</c:v>
                </c:pt>
                <c:pt idx="4">
                  <c:v>Daily Average (mins)</c:v>
                </c:pt>
              </c:strCache>
            </c:strRef>
          </c:cat>
          <c:val>
            <c:numRef>
              <c:f>'Winter Office 2015'!$I$41:$M$41</c:f>
              <c:numCache>
                <c:formatCode>0</c:formatCode>
                <c:ptCount val="5"/>
                <c:pt idx="0">
                  <c:v>3</c:v>
                </c:pt>
                <c:pt idx="1">
                  <c:v>2.5</c:v>
                </c:pt>
                <c:pt idx="2">
                  <c:v>30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C-4D15-A149-FF0E93A07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5308720"/>
        <c:axId val="195309280"/>
      </c:barChart>
      <c:catAx>
        <c:axId val="19530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09280"/>
        <c:crosses val="autoZero"/>
        <c:auto val="1"/>
        <c:lblAlgn val="ctr"/>
        <c:lblOffset val="100"/>
        <c:noMultiLvlLbl val="0"/>
      </c:catAx>
      <c:valAx>
        <c:axId val="19530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0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10</xdr:row>
      <xdr:rowOff>95250</xdr:rowOff>
    </xdr:from>
    <xdr:to>
      <xdr:col>11</xdr:col>
      <xdr:colOff>276225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80962</xdr:colOff>
      <xdr:row>42</xdr:row>
      <xdr:rowOff>152400</xdr:rowOff>
    </xdr:from>
    <xdr:to>
      <xdr:col>11</xdr:col>
      <xdr:colOff>423862</xdr:colOff>
      <xdr:row>58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0"/>
  <sheetViews>
    <sheetView workbookViewId="0">
      <selection activeCell="A2" sqref="A2:F9"/>
    </sheetView>
  </sheetViews>
  <sheetFormatPr defaultRowHeight="14" x14ac:dyDescent="0.3"/>
  <cols>
    <col min="1" max="1" width="19.58203125" customWidth="1"/>
    <col min="2" max="2" width="14.25" customWidth="1"/>
    <col min="3" max="3" width="17.5" customWidth="1"/>
    <col min="4" max="5" width="17.25" customWidth="1"/>
    <col min="6" max="6" width="19.08203125" customWidth="1"/>
    <col min="7" max="7" width="19.75" customWidth="1"/>
    <col min="8" max="8" width="12.5" customWidth="1"/>
    <col min="10" max="11" width="16.75" customWidth="1"/>
    <col min="12" max="12" width="13.25" customWidth="1"/>
    <col min="13" max="13" width="14.25" customWidth="1"/>
  </cols>
  <sheetData>
    <row r="1" spans="1:6" ht="23" x14ac:dyDescent="0.5">
      <c r="A1" s="23" t="s">
        <v>48</v>
      </c>
    </row>
    <row r="2" spans="1:6" x14ac:dyDescent="0.3">
      <c r="A2" s="14" t="s">
        <v>31</v>
      </c>
      <c r="B2" s="14" t="s">
        <v>39</v>
      </c>
      <c r="C2" s="14" t="s">
        <v>40</v>
      </c>
      <c r="D2" s="14" t="s">
        <v>41</v>
      </c>
      <c r="E2" s="14" t="s">
        <v>42</v>
      </c>
      <c r="F2" s="14" t="s">
        <v>43</v>
      </c>
    </row>
    <row r="3" spans="1:6" x14ac:dyDescent="0.3">
      <c r="A3" s="6">
        <v>42030</v>
      </c>
      <c r="B3" s="11">
        <f>MAX(E13:E19)</f>
        <v>25</v>
      </c>
      <c r="C3" s="11">
        <f>AVERAGE(E13:E19)</f>
        <v>10.571428571428571</v>
      </c>
      <c r="D3" s="11">
        <f>MAX(E22:E30)</f>
        <v>25</v>
      </c>
      <c r="E3" s="11">
        <f>AVERAGE(E22:E30)</f>
        <v>8</v>
      </c>
      <c r="F3" s="11">
        <f>AVERAGE(E13:E19,E22:E30)</f>
        <v>9.125</v>
      </c>
    </row>
    <row r="4" spans="1:6" x14ac:dyDescent="0.3">
      <c r="A4" s="6">
        <v>42032</v>
      </c>
      <c r="B4" s="11">
        <f>MAX(E33:E37)</f>
        <v>44</v>
      </c>
      <c r="C4" s="11">
        <f>AVERAGE(E33:E37)</f>
        <v>25.8</v>
      </c>
      <c r="D4" s="11">
        <f>MAX(E40:E45)</f>
        <v>25</v>
      </c>
      <c r="E4" s="11">
        <f>AVERAGE(E40:E45)</f>
        <v>8.1666666666666661</v>
      </c>
      <c r="F4" s="11">
        <f>AVERAGE(E33:E37,E40:E45)</f>
        <v>16.181818181818183</v>
      </c>
    </row>
    <row r="5" spans="1:6" x14ac:dyDescent="0.3">
      <c r="A5" s="6">
        <v>42034</v>
      </c>
      <c r="B5" s="11">
        <f>MAX(E48:E52)</f>
        <v>27</v>
      </c>
      <c r="C5" s="11">
        <f>AVERAGE(E48:E52)</f>
        <v>18.8</v>
      </c>
      <c r="D5" s="11">
        <f>MAX(E55:E66)</f>
        <v>28</v>
      </c>
      <c r="E5" s="11">
        <f>AVERAGE(E55:E66)</f>
        <v>12.166666666666666</v>
      </c>
      <c r="F5" s="11">
        <f>AVERAGE(E48:E52,E55:E66)</f>
        <v>14.117647058823529</v>
      </c>
    </row>
    <row r="6" spans="1:6" x14ac:dyDescent="0.3">
      <c r="A6" s="6">
        <v>42037</v>
      </c>
      <c r="B6" s="11">
        <f>MAX(E69:E77)</f>
        <v>30</v>
      </c>
      <c r="C6" s="11">
        <f>AVERAGE(E69:E77)</f>
        <v>15.666666666666666</v>
      </c>
      <c r="D6" s="11">
        <f>MAX(E80:E99)</f>
        <v>30</v>
      </c>
      <c r="E6" s="11">
        <f>AVERAGE(E80:E99)</f>
        <v>13.1</v>
      </c>
      <c r="F6" s="11">
        <f>AVERAGE(E69:E77,E80:E99)</f>
        <v>13.896551724137931</v>
      </c>
    </row>
    <row r="7" spans="1:6" x14ac:dyDescent="0.3">
      <c r="A7" s="6">
        <v>42039</v>
      </c>
      <c r="B7" s="11">
        <f>MAX(E102:E108)</f>
        <v>29</v>
      </c>
      <c r="C7" s="11">
        <f>AVERAGE(E102:E108)</f>
        <v>17.142857142857142</v>
      </c>
      <c r="D7" s="11">
        <f>MAX(E111:E117)</f>
        <v>23</v>
      </c>
      <c r="E7" s="11">
        <f>AVERAGE(E111:E117)</f>
        <v>12</v>
      </c>
      <c r="F7" s="11">
        <f>AVERAGE(E102:E108,E111:E117)</f>
        <v>14.571428571428571</v>
      </c>
    </row>
    <row r="8" spans="1:6" x14ac:dyDescent="0.3">
      <c r="A8" s="6">
        <v>42041</v>
      </c>
      <c r="B8" s="11">
        <f>MAX(E120:E123)</f>
        <v>26</v>
      </c>
      <c r="C8" s="11">
        <f>AVERAGE(E120:E123)</f>
        <v>19.5</v>
      </c>
      <c r="D8" s="11">
        <f>MAX(E126:E138)</f>
        <v>29</v>
      </c>
      <c r="E8" s="11">
        <f>AVERAGE(E126:E138)</f>
        <v>15.153846153846153</v>
      </c>
      <c r="F8" s="11">
        <f>AVERAGE(E120:E123,E126:E138)</f>
        <v>16.176470588235293</v>
      </c>
    </row>
    <row r="9" spans="1:6" x14ac:dyDescent="0.3">
      <c r="A9" s="12" t="s">
        <v>32</v>
      </c>
      <c r="B9" s="13">
        <f>MAX(B3:B8)</f>
        <v>44</v>
      </c>
      <c r="C9" s="13">
        <f>AVERAGE(C3:C8)</f>
        <v>17.913492063492065</v>
      </c>
      <c r="D9" s="13">
        <f>MAX(D3:D8)</f>
        <v>30</v>
      </c>
      <c r="E9" s="13">
        <f>AVERAGE(E3:E8)</f>
        <v>11.431196581196581</v>
      </c>
      <c r="F9" s="13">
        <f>AVERAGE(F3:F8)</f>
        <v>14.011486020740584</v>
      </c>
    </row>
    <row r="10" spans="1:6" x14ac:dyDescent="0.3">
      <c r="A10" s="7"/>
      <c r="B10" s="8"/>
      <c r="C10" s="8"/>
      <c r="D10" s="8"/>
      <c r="E10" s="8"/>
      <c r="F10" s="8"/>
    </row>
    <row r="11" spans="1:6" x14ac:dyDescent="0.3">
      <c r="A11" s="9"/>
      <c r="B11" s="10"/>
      <c r="C11" s="10"/>
      <c r="D11" s="10"/>
      <c r="E11" s="10"/>
      <c r="F11" s="10"/>
    </row>
    <row r="12" spans="1:6" ht="29.5" customHeight="1" x14ac:dyDescent="0.3">
      <c r="A12" s="15" t="s">
        <v>4</v>
      </c>
      <c r="B12" s="15" t="s">
        <v>0</v>
      </c>
      <c r="C12" s="15" t="s">
        <v>1</v>
      </c>
      <c r="D12" s="15" t="s">
        <v>8</v>
      </c>
      <c r="E12" s="15" t="s">
        <v>2</v>
      </c>
      <c r="F12" s="15" t="s">
        <v>9</v>
      </c>
    </row>
    <row r="13" spans="1:6" x14ac:dyDescent="0.3">
      <c r="A13" s="5" t="s">
        <v>12</v>
      </c>
      <c r="B13" s="6">
        <v>42030</v>
      </c>
      <c r="C13" s="5" t="s">
        <v>3</v>
      </c>
      <c r="D13" s="5" t="s">
        <v>6</v>
      </c>
      <c r="E13" s="5">
        <v>3</v>
      </c>
      <c r="F13" s="5" t="s">
        <v>10</v>
      </c>
    </row>
    <row r="14" spans="1:6" x14ac:dyDescent="0.3">
      <c r="A14" s="5" t="s">
        <v>5</v>
      </c>
      <c r="B14" s="6">
        <v>42030</v>
      </c>
      <c r="C14" s="5" t="s">
        <v>3</v>
      </c>
      <c r="D14" s="5" t="s">
        <v>7</v>
      </c>
      <c r="E14" s="5">
        <v>17</v>
      </c>
      <c r="F14" s="5" t="s">
        <v>11</v>
      </c>
    </row>
    <row r="15" spans="1:6" x14ac:dyDescent="0.3">
      <c r="A15" s="5" t="s">
        <v>5</v>
      </c>
      <c r="B15" s="6">
        <v>42030</v>
      </c>
      <c r="C15" s="5" t="s">
        <v>3</v>
      </c>
      <c r="D15" s="5" t="s">
        <v>7</v>
      </c>
      <c r="E15" s="5">
        <v>17</v>
      </c>
      <c r="F15" s="5" t="s">
        <v>11</v>
      </c>
    </row>
    <row r="16" spans="1:6" x14ac:dyDescent="0.3">
      <c r="A16" s="5" t="s">
        <v>13</v>
      </c>
      <c r="B16" s="6">
        <v>42030</v>
      </c>
      <c r="C16" s="5" t="s">
        <v>3</v>
      </c>
      <c r="D16" s="5" t="s">
        <v>7</v>
      </c>
      <c r="E16" s="5">
        <v>1</v>
      </c>
      <c r="F16" s="5" t="s">
        <v>10</v>
      </c>
    </row>
    <row r="17" spans="1:6" x14ac:dyDescent="0.3">
      <c r="A17" s="5" t="s">
        <v>14</v>
      </c>
      <c r="B17" s="6">
        <v>42030</v>
      </c>
      <c r="C17" s="5" t="s">
        <v>3</v>
      </c>
      <c r="D17" s="5" t="s">
        <v>7</v>
      </c>
      <c r="E17" s="5">
        <v>25</v>
      </c>
      <c r="F17" s="5" t="s">
        <v>11</v>
      </c>
    </row>
    <row r="18" spans="1:6" x14ac:dyDescent="0.3">
      <c r="A18" s="5" t="s">
        <v>15</v>
      </c>
      <c r="B18" s="6">
        <v>42030</v>
      </c>
      <c r="C18" s="5" t="s">
        <v>3</v>
      </c>
      <c r="D18" s="5" t="s">
        <v>7</v>
      </c>
      <c r="E18" s="5">
        <v>9</v>
      </c>
      <c r="F18" s="5" t="s">
        <v>11</v>
      </c>
    </row>
    <row r="19" spans="1:6" x14ac:dyDescent="0.3">
      <c r="A19" s="5" t="s">
        <v>15</v>
      </c>
      <c r="B19" s="6">
        <v>42030</v>
      </c>
      <c r="C19" s="5" t="s">
        <v>3</v>
      </c>
      <c r="D19" s="5" t="s">
        <v>7</v>
      </c>
      <c r="E19" s="5">
        <v>2</v>
      </c>
      <c r="F19" s="5" t="s">
        <v>11</v>
      </c>
    </row>
    <row r="20" spans="1:6" x14ac:dyDescent="0.3">
      <c r="B20" s="1"/>
      <c r="D20" s="2" t="s">
        <v>20</v>
      </c>
      <c r="E20" s="3">
        <f>AVERAGE(E13:E19)</f>
        <v>10.571428571428571</v>
      </c>
    </row>
    <row r="22" spans="1:6" x14ac:dyDescent="0.3">
      <c r="A22" s="5" t="s">
        <v>13</v>
      </c>
      <c r="B22" s="6">
        <v>42030</v>
      </c>
      <c r="C22" s="5" t="s">
        <v>19</v>
      </c>
      <c r="D22" s="5" t="s">
        <v>7</v>
      </c>
      <c r="E22" s="5">
        <v>5</v>
      </c>
      <c r="F22" s="5" t="s">
        <v>11</v>
      </c>
    </row>
    <row r="23" spans="1:6" x14ac:dyDescent="0.3">
      <c r="A23" s="5" t="s">
        <v>13</v>
      </c>
      <c r="B23" s="6">
        <v>42030</v>
      </c>
      <c r="C23" s="5" t="s">
        <v>19</v>
      </c>
      <c r="D23" s="5" t="s">
        <v>7</v>
      </c>
      <c r="E23" s="5">
        <v>3</v>
      </c>
      <c r="F23" s="5" t="s">
        <v>11</v>
      </c>
    </row>
    <row r="24" spans="1:6" x14ac:dyDescent="0.3">
      <c r="A24" s="5" t="s">
        <v>16</v>
      </c>
      <c r="B24" s="6">
        <v>42030</v>
      </c>
      <c r="C24" s="5" t="s">
        <v>19</v>
      </c>
      <c r="D24" s="5" t="s">
        <v>6</v>
      </c>
      <c r="E24" s="5">
        <v>25</v>
      </c>
      <c r="F24" s="5" t="s">
        <v>10</v>
      </c>
    </row>
    <row r="25" spans="1:6" x14ac:dyDescent="0.3">
      <c r="A25" s="5" t="s">
        <v>17</v>
      </c>
      <c r="B25" s="6">
        <v>42030</v>
      </c>
      <c r="C25" s="5" t="s">
        <v>19</v>
      </c>
      <c r="D25" s="5" t="s">
        <v>7</v>
      </c>
      <c r="E25" s="5">
        <v>5</v>
      </c>
      <c r="F25" s="5" t="s">
        <v>11</v>
      </c>
    </row>
    <row r="26" spans="1:6" x14ac:dyDescent="0.3">
      <c r="A26" s="5" t="s">
        <v>17</v>
      </c>
      <c r="B26" s="6">
        <v>42030</v>
      </c>
      <c r="C26" s="5" t="s">
        <v>19</v>
      </c>
      <c r="D26" s="5" t="s">
        <v>7</v>
      </c>
      <c r="E26" s="5">
        <v>10</v>
      </c>
      <c r="F26" s="5" t="s">
        <v>11</v>
      </c>
    </row>
    <row r="27" spans="1:6" x14ac:dyDescent="0.3">
      <c r="A27" s="5" t="s">
        <v>16</v>
      </c>
      <c r="B27" s="6">
        <v>42030</v>
      </c>
      <c r="C27" s="5" t="s">
        <v>19</v>
      </c>
      <c r="D27" s="5" t="s">
        <v>6</v>
      </c>
      <c r="E27" s="5">
        <v>12</v>
      </c>
      <c r="F27" s="5" t="s">
        <v>10</v>
      </c>
    </row>
    <row r="28" spans="1:6" x14ac:dyDescent="0.3">
      <c r="A28" s="5" t="s">
        <v>18</v>
      </c>
      <c r="B28" s="6">
        <v>42030</v>
      </c>
      <c r="C28" s="5" t="s">
        <v>19</v>
      </c>
      <c r="D28" s="5" t="s">
        <v>6</v>
      </c>
      <c r="E28" s="5">
        <v>7</v>
      </c>
      <c r="F28" s="5" t="s">
        <v>10</v>
      </c>
    </row>
    <row r="29" spans="1:6" x14ac:dyDescent="0.3">
      <c r="A29" s="5" t="s">
        <v>16</v>
      </c>
      <c r="B29" s="6">
        <v>42030</v>
      </c>
      <c r="C29" s="5" t="s">
        <v>19</v>
      </c>
      <c r="D29" s="5" t="s">
        <v>6</v>
      </c>
      <c r="E29" s="5">
        <v>2</v>
      </c>
      <c r="F29" s="5" t="s">
        <v>10</v>
      </c>
    </row>
    <row r="30" spans="1:6" x14ac:dyDescent="0.3">
      <c r="A30" s="5" t="s">
        <v>18</v>
      </c>
      <c r="B30" s="6">
        <v>42030</v>
      </c>
      <c r="C30" s="5" t="s">
        <v>19</v>
      </c>
      <c r="D30" s="5" t="s">
        <v>6</v>
      </c>
      <c r="E30" s="5">
        <v>3</v>
      </c>
      <c r="F30" s="5" t="s">
        <v>10</v>
      </c>
    </row>
    <row r="31" spans="1:6" x14ac:dyDescent="0.3">
      <c r="D31" s="2" t="s">
        <v>20</v>
      </c>
      <c r="E31" s="3">
        <f>AVERAGE(E22:E30)</f>
        <v>8</v>
      </c>
    </row>
    <row r="33" spans="1:6" x14ac:dyDescent="0.3">
      <c r="A33" s="5" t="s">
        <v>21</v>
      </c>
      <c r="B33" s="6">
        <v>42032</v>
      </c>
      <c r="C33" s="5" t="s">
        <v>3</v>
      </c>
      <c r="D33" s="5" t="s">
        <v>7</v>
      </c>
      <c r="E33" s="5">
        <v>31</v>
      </c>
      <c r="F33" s="5" t="s">
        <v>10</v>
      </c>
    </row>
    <row r="34" spans="1:6" x14ac:dyDescent="0.3">
      <c r="A34" s="5" t="s">
        <v>21</v>
      </c>
      <c r="B34" s="6">
        <v>42032</v>
      </c>
      <c r="C34" s="5" t="s">
        <v>3</v>
      </c>
      <c r="D34" s="5" t="s">
        <v>7</v>
      </c>
      <c r="E34" s="5">
        <v>15</v>
      </c>
      <c r="F34" s="5" t="s">
        <v>10</v>
      </c>
    </row>
    <row r="35" spans="1:6" x14ac:dyDescent="0.3">
      <c r="A35" s="5" t="s">
        <v>5</v>
      </c>
      <c r="B35" s="6">
        <v>42032</v>
      </c>
      <c r="C35" s="5" t="s">
        <v>3</v>
      </c>
      <c r="D35" s="5" t="s">
        <v>7</v>
      </c>
      <c r="E35" s="5">
        <v>44</v>
      </c>
      <c r="F35" s="5" t="s">
        <v>11</v>
      </c>
    </row>
    <row r="36" spans="1:6" x14ac:dyDescent="0.3">
      <c r="A36" s="5" t="s">
        <v>14</v>
      </c>
      <c r="B36" s="6">
        <v>42032</v>
      </c>
      <c r="C36" s="5" t="s">
        <v>3</v>
      </c>
      <c r="D36" s="5" t="s">
        <v>7</v>
      </c>
      <c r="E36" s="5">
        <v>27</v>
      </c>
      <c r="F36" s="5" t="s">
        <v>11</v>
      </c>
    </row>
    <row r="37" spans="1:6" x14ac:dyDescent="0.3">
      <c r="A37" s="5" t="s">
        <v>21</v>
      </c>
      <c r="B37" s="6">
        <v>42032</v>
      </c>
      <c r="C37" s="5" t="s">
        <v>3</v>
      </c>
      <c r="D37" s="5" t="s">
        <v>7</v>
      </c>
      <c r="E37" s="5">
        <v>12</v>
      </c>
      <c r="F37" s="5" t="s">
        <v>10</v>
      </c>
    </row>
    <row r="38" spans="1:6" x14ac:dyDescent="0.3">
      <c r="B38" s="4"/>
      <c r="D38" s="2" t="s">
        <v>20</v>
      </c>
      <c r="E38" s="2">
        <f>AVERAGE(E33:E37)</f>
        <v>25.8</v>
      </c>
    </row>
    <row r="39" spans="1:6" x14ac:dyDescent="0.3">
      <c r="B39" s="4"/>
    </row>
    <row r="40" spans="1:6" x14ac:dyDescent="0.3">
      <c r="A40" s="5" t="s">
        <v>16</v>
      </c>
      <c r="B40" s="6">
        <v>42032</v>
      </c>
      <c r="C40" s="5" t="s">
        <v>19</v>
      </c>
      <c r="D40" s="5" t="s">
        <v>6</v>
      </c>
      <c r="E40" s="5">
        <v>3</v>
      </c>
      <c r="F40" s="5" t="s">
        <v>10</v>
      </c>
    </row>
    <row r="41" spans="1:6" x14ac:dyDescent="0.3">
      <c r="A41" s="5" t="s">
        <v>16</v>
      </c>
      <c r="B41" s="6">
        <v>42032</v>
      </c>
      <c r="C41" s="5" t="s">
        <v>19</v>
      </c>
      <c r="D41" s="5" t="s">
        <v>6</v>
      </c>
      <c r="E41" s="5">
        <v>25</v>
      </c>
      <c r="F41" s="5"/>
    </row>
    <row r="42" spans="1:6" x14ac:dyDescent="0.3">
      <c r="A42" s="5" t="s">
        <v>18</v>
      </c>
      <c r="B42" s="6">
        <v>42032</v>
      </c>
      <c r="C42" s="5" t="s">
        <v>19</v>
      </c>
      <c r="D42" s="5" t="s">
        <v>7</v>
      </c>
      <c r="E42" s="5">
        <v>4</v>
      </c>
      <c r="F42" s="5" t="s">
        <v>10</v>
      </c>
    </row>
    <row r="43" spans="1:6" x14ac:dyDescent="0.3">
      <c r="A43" s="5" t="s">
        <v>18</v>
      </c>
      <c r="B43" s="6">
        <v>42032</v>
      </c>
      <c r="C43" s="5" t="s">
        <v>19</v>
      </c>
      <c r="D43" s="5" t="s">
        <v>6</v>
      </c>
      <c r="E43" s="5">
        <v>5</v>
      </c>
      <c r="F43" s="5" t="s">
        <v>10</v>
      </c>
    </row>
    <row r="44" spans="1:6" x14ac:dyDescent="0.3">
      <c r="A44" s="5" t="s">
        <v>18</v>
      </c>
      <c r="B44" s="6">
        <v>42032</v>
      </c>
      <c r="C44" s="5" t="s">
        <v>19</v>
      </c>
      <c r="D44" s="5" t="s">
        <v>7</v>
      </c>
      <c r="E44" s="5">
        <v>3</v>
      </c>
      <c r="F44" s="5" t="s">
        <v>10</v>
      </c>
    </row>
    <row r="45" spans="1:6" x14ac:dyDescent="0.3">
      <c r="A45" s="5" t="s">
        <v>16</v>
      </c>
      <c r="B45" s="6">
        <v>42032</v>
      </c>
      <c r="C45" s="5" t="s">
        <v>19</v>
      </c>
      <c r="D45" s="5" t="s">
        <v>6</v>
      </c>
      <c r="E45" s="5">
        <v>9</v>
      </c>
      <c r="F45" s="5" t="s">
        <v>10</v>
      </c>
    </row>
    <row r="46" spans="1:6" x14ac:dyDescent="0.3">
      <c r="D46" s="2" t="s">
        <v>20</v>
      </c>
      <c r="E46" s="3">
        <f>AVERAGE(E40:E45)</f>
        <v>8.1666666666666661</v>
      </c>
    </row>
    <row r="48" spans="1:6" x14ac:dyDescent="0.3">
      <c r="A48" s="5" t="s">
        <v>21</v>
      </c>
      <c r="B48" s="6">
        <v>42034</v>
      </c>
      <c r="C48" s="5" t="s">
        <v>3</v>
      </c>
      <c r="D48" s="5" t="s">
        <v>7</v>
      </c>
      <c r="E48" s="5">
        <v>16</v>
      </c>
      <c r="F48" s="5" t="s">
        <v>10</v>
      </c>
    </row>
    <row r="49" spans="1:6" x14ac:dyDescent="0.3">
      <c r="A49" s="5" t="s">
        <v>22</v>
      </c>
      <c r="B49" s="6">
        <v>42034</v>
      </c>
      <c r="C49" s="5" t="s">
        <v>3</v>
      </c>
      <c r="D49" s="5" t="s">
        <v>7</v>
      </c>
      <c r="E49" s="5">
        <v>27</v>
      </c>
      <c r="F49" s="5" t="s">
        <v>10</v>
      </c>
    </row>
    <row r="50" spans="1:6" x14ac:dyDescent="0.3">
      <c r="A50" s="5" t="s">
        <v>21</v>
      </c>
      <c r="B50" s="6">
        <v>42034</v>
      </c>
      <c r="C50" s="5" t="s">
        <v>3</v>
      </c>
      <c r="D50" s="5" t="s">
        <v>7</v>
      </c>
      <c r="E50" s="5">
        <v>20</v>
      </c>
      <c r="F50" s="5" t="s">
        <v>10</v>
      </c>
    </row>
    <row r="51" spans="1:6" x14ac:dyDescent="0.3">
      <c r="A51" s="5" t="s">
        <v>23</v>
      </c>
      <c r="B51" s="6">
        <v>42034</v>
      </c>
      <c r="C51" s="5" t="s">
        <v>3</v>
      </c>
      <c r="D51" s="5" t="s">
        <v>7</v>
      </c>
      <c r="E51" s="5">
        <v>18</v>
      </c>
      <c r="F51" s="5" t="s">
        <v>10</v>
      </c>
    </row>
    <row r="52" spans="1:6" x14ac:dyDescent="0.3">
      <c r="A52" s="5" t="s">
        <v>24</v>
      </c>
      <c r="B52" s="6">
        <v>42034</v>
      </c>
      <c r="C52" s="5" t="s">
        <v>3</v>
      </c>
      <c r="D52" s="5" t="s">
        <v>7</v>
      </c>
      <c r="E52" s="5">
        <v>13</v>
      </c>
      <c r="F52" s="5" t="s">
        <v>11</v>
      </c>
    </row>
    <row r="53" spans="1:6" x14ac:dyDescent="0.3">
      <c r="D53" s="2" t="s">
        <v>20</v>
      </c>
      <c r="E53" s="3">
        <f>AVERAGE(E48:E52)</f>
        <v>18.8</v>
      </c>
    </row>
    <row r="55" spans="1:6" x14ac:dyDescent="0.3">
      <c r="A55" s="5" t="s">
        <v>18</v>
      </c>
      <c r="B55" s="6">
        <v>42034</v>
      </c>
      <c r="C55" s="5" t="s">
        <v>19</v>
      </c>
      <c r="D55" s="5" t="s">
        <v>6</v>
      </c>
      <c r="E55" s="5">
        <v>10</v>
      </c>
      <c r="F55" s="5" t="s">
        <v>11</v>
      </c>
    </row>
    <row r="56" spans="1:6" x14ac:dyDescent="0.3">
      <c r="A56" s="5" t="s">
        <v>18</v>
      </c>
      <c r="B56" s="6">
        <v>42034</v>
      </c>
      <c r="C56" s="5" t="s">
        <v>19</v>
      </c>
      <c r="D56" s="5" t="s">
        <v>6</v>
      </c>
      <c r="E56" s="5">
        <v>10</v>
      </c>
      <c r="F56" s="5" t="s">
        <v>10</v>
      </c>
    </row>
    <row r="57" spans="1:6" x14ac:dyDescent="0.3">
      <c r="A57" s="5" t="s">
        <v>16</v>
      </c>
      <c r="B57" s="6">
        <v>42034</v>
      </c>
      <c r="C57" s="5" t="s">
        <v>19</v>
      </c>
      <c r="D57" s="5" t="s">
        <v>6</v>
      </c>
      <c r="E57" s="5">
        <v>5</v>
      </c>
      <c r="F57" s="5" t="s">
        <v>10</v>
      </c>
    </row>
    <row r="58" spans="1:6" x14ac:dyDescent="0.3">
      <c r="A58" s="5" t="s">
        <v>16</v>
      </c>
      <c r="B58" s="6">
        <v>42034</v>
      </c>
      <c r="C58" s="5" t="s">
        <v>19</v>
      </c>
      <c r="D58" s="5" t="s">
        <v>6</v>
      </c>
      <c r="E58" s="5">
        <v>10</v>
      </c>
      <c r="F58" s="5" t="s">
        <v>10</v>
      </c>
    </row>
    <row r="59" spans="1:6" x14ac:dyDescent="0.3">
      <c r="A59" s="5" t="s">
        <v>25</v>
      </c>
      <c r="B59" s="6">
        <v>42034</v>
      </c>
      <c r="C59" s="5" t="s">
        <v>19</v>
      </c>
      <c r="D59" s="5" t="s">
        <v>6</v>
      </c>
      <c r="E59" s="5">
        <v>2</v>
      </c>
      <c r="F59" s="5" t="s">
        <v>10</v>
      </c>
    </row>
    <row r="60" spans="1:6" x14ac:dyDescent="0.3">
      <c r="A60" s="5" t="s">
        <v>18</v>
      </c>
      <c r="B60" s="6">
        <v>42034</v>
      </c>
      <c r="C60" s="5" t="s">
        <v>19</v>
      </c>
      <c r="D60" s="5" t="s">
        <v>6</v>
      </c>
      <c r="E60" s="5">
        <v>15</v>
      </c>
      <c r="F60" s="5" t="s">
        <v>10</v>
      </c>
    </row>
    <row r="61" spans="1:6" x14ac:dyDescent="0.3">
      <c r="A61" s="5" t="s">
        <v>18</v>
      </c>
      <c r="B61" s="6">
        <v>42034</v>
      </c>
      <c r="C61" s="5" t="s">
        <v>19</v>
      </c>
      <c r="D61" s="5" t="s">
        <v>6</v>
      </c>
      <c r="E61" s="5">
        <v>28</v>
      </c>
      <c r="F61" s="5" t="s">
        <v>10</v>
      </c>
    </row>
    <row r="62" spans="1:6" x14ac:dyDescent="0.3">
      <c r="A62" s="5" t="s">
        <v>26</v>
      </c>
      <c r="B62" s="6">
        <v>42034</v>
      </c>
      <c r="C62" s="5" t="s">
        <v>19</v>
      </c>
      <c r="D62" s="5" t="s">
        <v>6</v>
      </c>
      <c r="E62" s="5">
        <v>17</v>
      </c>
      <c r="F62" s="5" t="s">
        <v>10</v>
      </c>
    </row>
    <row r="63" spans="1:6" x14ac:dyDescent="0.3">
      <c r="A63" s="5" t="s">
        <v>18</v>
      </c>
      <c r="B63" s="6">
        <v>42034</v>
      </c>
      <c r="C63" s="5" t="s">
        <v>19</v>
      </c>
      <c r="D63" s="5" t="s">
        <v>6</v>
      </c>
      <c r="E63" s="5">
        <v>12</v>
      </c>
      <c r="F63" s="5" t="s">
        <v>10</v>
      </c>
    </row>
    <row r="64" spans="1:6" x14ac:dyDescent="0.3">
      <c r="A64" s="5" t="s">
        <v>18</v>
      </c>
      <c r="B64" s="6">
        <v>42034</v>
      </c>
      <c r="C64" s="5" t="s">
        <v>19</v>
      </c>
      <c r="D64" s="5" t="s">
        <v>6</v>
      </c>
      <c r="E64" s="5">
        <v>12</v>
      </c>
      <c r="F64" s="5" t="s">
        <v>10</v>
      </c>
    </row>
    <row r="65" spans="1:6" x14ac:dyDescent="0.3">
      <c r="A65" s="5" t="s">
        <v>16</v>
      </c>
      <c r="B65" s="6">
        <v>42034</v>
      </c>
      <c r="C65" s="5" t="s">
        <v>19</v>
      </c>
      <c r="D65" s="5" t="s">
        <v>6</v>
      </c>
      <c r="E65" s="5">
        <v>20</v>
      </c>
      <c r="F65" s="5" t="s">
        <v>10</v>
      </c>
    </row>
    <row r="66" spans="1:6" x14ac:dyDescent="0.3">
      <c r="A66" s="5" t="s">
        <v>26</v>
      </c>
      <c r="B66" s="6">
        <v>42034</v>
      </c>
      <c r="C66" s="5" t="s">
        <v>19</v>
      </c>
      <c r="D66" s="5" t="s">
        <v>6</v>
      </c>
      <c r="E66" s="5">
        <v>5</v>
      </c>
      <c r="F66" s="5" t="s">
        <v>10</v>
      </c>
    </row>
    <row r="67" spans="1:6" x14ac:dyDescent="0.3">
      <c r="B67" s="1"/>
      <c r="D67" s="2" t="s">
        <v>20</v>
      </c>
      <c r="E67" s="3">
        <f>AVERAGE(E55:E66)</f>
        <v>12.166666666666666</v>
      </c>
    </row>
    <row r="69" spans="1:6" x14ac:dyDescent="0.3">
      <c r="A69" s="5" t="s">
        <v>27</v>
      </c>
      <c r="B69" s="6">
        <v>42037</v>
      </c>
      <c r="C69" s="5" t="s">
        <v>3</v>
      </c>
      <c r="D69" s="5" t="s">
        <v>7</v>
      </c>
      <c r="E69" s="5">
        <v>14</v>
      </c>
      <c r="F69" s="5" t="s">
        <v>11</v>
      </c>
    </row>
    <row r="70" spans="1:6" x14ac:dyDescent="0.3">
      <c r="A70" s="5" t="s">
        <v>27</v>
      </c>
      <c r="B70" s="6">
        <v>42037</v>
      </c>
      <c r="C70" s="5" t="s">
        <v>3</v>
      </c>
      <c r="D70" s="5" t="s">
        <v>7</v>
      </c>
      <c r="E70" s="5">
        <v>30</v>
      </c>
      <c r="F70" s="5" t="s">
        <v>11</v>
      </c>
    </row>
    <row r="71" spans="1:6" x14ac:dyDescent="0.3">
      <c r="A71" s="5" t="s">
        <v>14</v>
      </c>
      <c r="B71" s="6">
        <v>42037</v>
      </c>
      <c r="C71" s="5" t="s">
        <v>3</v>
      </c>
      <c r="D71" s="5" t="s">
        <v>7</v>
      </c>
      <c r="E71" s="5">
        <v>30</v>
      </c>
      <c r="F71" s="5" t="s">
        <v>11</v>
      </c>
    </row>
    <row r="72" spans="1:6" x14ac:dyDescent="0.3">
      <c r="A72" s="5" t="s">
        <v>18</v>
      </c>
      <c r="B72" s="6">
        <v>42037</v>
      </c>
      <c r="C72" s="5" t="s">
        <v>3</v>
      </c>
      <c r="D72" s="5" t="s">
        <v>6</v>
      </c>
      <c r="E72" s="5">
        <v>2</v>
      </c>
      <c r="F72" s="5" t="s">
        <v>10</v>
      </c>
    </row>
    <row r="73" spans="1:6" x14ac:dyDescent="0.3">
      <c r="A73" s="5" t="s">
        <v>5</v>
      </c>
      <c r="B73" s="6">
        <v>42037</v>
      </c>
      <c r="C73" s="5" t="s">
        <v>3</v>
      </c>
      <c r="D73" s="5" t="s">
        <v>7</v>
      </c>
      <c r="E73" s="5">
        <v>16</v>
      </c>
      <c r="F73" s="5" t="s">
        <v>11</v>
      </c>
    </row>
    <row r="74" spans="1:6" x14ac:dyDescent="0.3">
      <c r="A74" s="5" t="s">
        <v>24</v>
      </c>
      <c r="B74" s="6">
        <v>42037</v>
      </c>
      <c r="C74" s="5" t="s">
        <v>3</v>
      </c>
      <c r="D74" s="5" t="s">
        <v>7</v>
      </c>
      <c r="E74" s="5">
        <v>15</v>
      </c>
      <c r="F74" s="5" t="s">
        <v>11</v>
      </c>
    </row>
    <row r="75" spans="1:6" x14ac:dyDescent="0.3">
      <c r="A75" s="5" t="s">
        <v>5</v>
      </c>
      <c r="B75" s="6">
        <v>42037</v>
      </c>
      <c r="C75" s="5" t="s">
        <v>3</v>
      </c>
      <c r="D75" s="5" t="s">
        <v>7</v>
      </c>
      <c r="E75" s="5">
        <v>15</v>
      </c>
      <c r="F75" s="5" t="s">
        <v>11</v>
      </c>
    </row>
    <row r="76" spans="1:6" x14ac:dyDescent="0.3">
      <c r="A76" s="5" t="s">
        <v>5</v>
      </c>
      <c r="B76" s="6">
        <v>42037</v>
      </c>
      <c r="C76" s="5" t="s">
        <v>3</v>
      </c>
      <c r="D76" s="5" t="s">
        <v>7</v>
      </c>
      <c r="E76" s="5">
        <v>15</v>
      </c>
      <c r="F76" s="5" t="s">
        <v>11</v>
      </c>
    </row>
    <row r="77" spans="1:6" x14ac:dyDescent="0.3">
      <c r="A77" s="5" t="s">
        <v>13</v>
      </c>
      <c r="B77" s="6">
        <v>42037</v>
      </c>
      <c r="C77" s="5" t="s">
        <v>3</v>
      </c>
      <c r="D77" s="5" t="s">
        <v>7</v>
      </c>
      <c r="E77" s="5">
        <v>4</v>
      </c>
      <c r="F77" s="5" t="s">
        <v>11</v>
      </c>
    </row>
    <row r="78" spans="1:6" x14ac:dyDescent="0.3">
      <c r="D78" s="2" t="s">
        <v>20</v>
      </c>
      <c r="E78" s="3">
        <f>AVERAGE(E69:E77)</f>
        <v>15.666666666666666</v>
      </c>
    </row>
    <row r="80" spans="1:6" x14ac:dyDescent="0.3">
      <c r="A80" s="5" t="s">
        <v>28</v>
      </c>
      <c r="B80" s="6">
        <v>42037</v>
      </c>
      <c r="C80" s="5" t="s">
        <v>19</v>
      </c>
      <c r="D80" s="5" t="s">
        <v>7</v>
      </c>
      <c r="E80" s="5">
        <v>5</v>
      </c>
      <c r="F80" s="5" t="s">
        <v>11</v>
      </c>
    </row>
    <row r="81" spans="1:6" x14ac:dyDescent="0.3">
      <c r="A81" s="5" t="s">
        <v>28</v>
      </c>
      <c r="B81" s="6">
        <v>42037</v>
      </c>
      <c r="C81" s="5" t="s">
        <v>19</v>
      </c>
      <c r="D81" s="5" t="s">
        <v>7</v>
      </c>
      <c r="E81" s="5">
        <v>5</v>
      </c>
      <c r="F81" s="5" t="s">
        <v>11</v>
      </c>
    </row>
    <row r="82" spans="1:6" x14ac:dyDescent="0.3">
      <c r="A82" s="5" t="s">
        <v>13</v>
      </c>
      <c r="B82" s="6">
        <v>42037</v>
      </c>
      <c r="C82" s="5" t="s">
        <v>19</v>
      </c>
      <c r="D82" s="5" t="s">
        <v>6</v>
      </c>
      <c r="E82" s="5">
        <v>12</v>
      </c>
      <c r="F82" s="5" t="s">
        <v>11</v>
      </c>
    </row>
    <row r="83" spans="1:6" x14ac:dyDescent="0.3">
      <c r="A83" s="5" t="s">
        <v>13</v>
      </c>
      <c r="B83" s="6">
        <v>42037</v>
      </c>
      <c r="C83" s="5" t="s">
        <v>19</v>
      </c>
      <c r="D83" s="5" t="s">
        <v>7</v>
      </c>
      <c r="E83" s="5">
        <v>6</v>
      </c>
      <c r="F83" s="5" t="s">
        <v>11</v>
      </c>
    </row>
    <row r="84" spans="1:6" x14ac:dyDescent="0.3">
      <c r="A84" s="5" t="s">
        <v>16</v>
      </c>
      <c r="B84" s="6">
        <v>42037</v>
      </c>
      <c r="C84" s="5" t="s">
        <v>19</v>
      </c>
      <c r="D84" s="5" t="s">
        <v>6</v>
      </c>
      <c r="E84" s="5">
        <v>30</v>
      </c>
      <c r="F84" s="5" t="s">
        <v>10</v>
      </c>
    </row>
    <row r="85" spans="1:6" x14ac:dyDescent="0.3">
      <c r="A85" s="5" t="s">
        <v>25</v>
      </c>
      <c r="B85" s="6">
        <v>42037</v>
      </c>
      <c r="C85" s="5" t="s">
        <v>19</v>
      </c>
      <c r="D85" s="5" t="s">
        <v>6</v>
      </c>
      <c r="E85" s="5">
        <v>28</v>
      </c>
      <c r="F85" s="5" t="s">
        <v>10</v>
      </c>
    </row>
    <row r="86" spans="1:6" x14ac:dyDescent="0.3">
      <c r="A86" s="5" t="s">
        <v>13</v>
      </c>
      <c r="B86" s="6">
        <v>42037</v>
      </c>
      <c r="C86" s="5" t="s">
        <v>19</v>
      </c>
      <c r="D86" s="5" t="s">
        <v>6</v>
      </c>
      <c r="E86" s="5">
        <v>5</v>
      </c>
      <c r="F86" s="5" t="s">
        <v>10</v>
      </c>
    </row>
    <row r="87" spans="1:6" x14ac:dyDescent="0.3">
      <c r="A87" s="5" t="s">
        <v>13</v>
      </c>
      <c r="B87" s="6">
        <v>42037</v>
      </c>
      <c r="C87" s="5" t="s">
        <v>19</v>
      </c>
      <c r="D87" s="5" t="s">
        <v>7</v>
      </c>
      <c r="E87" s="5">
        <v>18</v>
      </c>
      <c r="F87" s="5" t="s">
        <v>10</v>
      </c>
    </row>
    <row r="88" spans="1:6" x14ac:dyDescent="0.3">
      <c r="A88" s="5" t="s">
        <v>29</v>
      </c>
      <c r="B88" s="6">
        <v>42037</v>
      </c>
      <c r="C88" s="5" t="s">
        <v>19</v>
      </c>
      <c r="D88" s="5" t="s">
        <v>7</v>
      </c>
      <c r="E88" s="5">
        <v>26</v>
      </c>
      <c r="F88" s="5" t="s">
        <v>11</v>
      </c>
    </row>
    <row r="89" spans="1:6" x14ac:dyDescent="0.3">
      <c r="A89" s="5" t="s">
        <v>30</v>
      </c>
      <c r="B89" s="6">
        <v>42037</v>
      </c>
      <c r="C89" s="5" t="s">
        <v>19</v>
      </c>
      <c r="D89" s="5" t="s">
        <v>6</v>
      </c>
      <c r="E89" s="5">
        <v>24</v>
      </c>
      <c r="F89" s="5" t="s">
        <v>10</v>
      </c>
    </row>
    <row r="90" spans="1:6" x14ac:dyDescent="0.3">
      <c r="A90" s="5" t="s">
        <v>18</v>
      </c>
      <c r="B90" s="6">
        <v>42037</v>
      </c>
      <c r="C90" s="5" t="s">
        <v>19</v>
      </c>
      <c r="D90" s="5" t="s">
        <v>6</v>
      </c>
      <c r="E90" s="5">
        <v>18</v>
      </c>
      <c r="F90" s="5" t="s">
        <v>10</v>
      </c>
    </row>
    <row r="91" spans="1:6" x14ac:dyDescent="0.3">
      <c r="A91" s="5" t="s">
        <v>16</v>
      </c>
      <c r="B91" s="6">
        <v>42037</v>
      </c>
      <c r="C91" s="5" t="s">
        <v>19</v>
      </c>
      <c r="D91" s="5" t="s">
        <v>6</v>
      </c>
      <c r="E91" s="5">
        <v>15</v>
      </c>
      <c r="F91" s="5" t="s">
        <v>10</v>
      </c>
    </row>
    <row r="92" spans="1:6" x14ac:dyDescent="0.3">
      <c r="A92" s="5" t="s">
        <v>5</v>
      </c>
      <c r="B92" s="6">
        <v>42037</v>
      </c>
      <c r="C92" s="5" t="s">
        <v>19</v>
      </c>
      <c r="D92" s="5" t="s">
        <v>7</v>
      </c>
      <c r="E92" s="5">
        <v>4</v>
      </c>
      <c r="F92" s="5" t="s">
        <v>11</v>
      </c>
    </row>
    <row r="93" spans="1:6" x14ac:dyDescent="0.3">
      <c r="A93" s="5" t="s">
        <v>16</v>
      </c>
      <c r="B93" s="6">
        <v>42037</v>
      </c>
      <c r="C93" s="5" t="s">
        <v>19</v>
      </c>
      <c r="D93" s="5" t="s">
        <v>6</v>
      </c>
      <c r="E93" s="5">
        <v>6</v>
      </c>
      <c r="F93" s="5" t="s">
        <v>10</v>
      </c>
    </row>
    <row r="94" spans="1:6" x14ac:dyDescent="0.3">
      <c r="A94" s="5" t="s">
        <v>16</v>
      </c>
      <c r="B94" s="6">
        <v>42037</v>
      </c>
      <c r="C94" s="5" t="s">
        <v>19</v>
      </c>
      <c r="D94" s="5" t="s">
        <v>6</v>
      </c>
      <c r="E94" s="5">
        <v>15</v>
      </c>
      <c r="F94" s="5" t="s">
        <v>10</v>
      </c>
    </row>
    <row r="95" spans="1:6" x14ac:dyDescent="0.3">
      <c r="A95" s="5" t="s">
        <v>16</v>
      </c>
      <c r="B95" s="6">
        <v>42037</v>
      </c>
      <c r="C95" s="5" t="s">
        <v>19</v>
      </c>
      <c r="D95" s="5" t="s">
        <v>6</v>
      </c>
      <c r="E95" s="5">
        <v>12</v>
      </c>
      <c r="F95" s="5" t="s">
        <v>10</v>
      </c>
    </row>
    <row r="96" spans="1:6" x14ac:dyDescent="0.3">
      <c r="A96" s="5" t="s">
        <v>18</v>
      </c>
      <c r="B96" s="6">
        <v>42037</v>
      </c>
      <c r="C96" s="5" t="s">
        <v>19</v>
      </c>
      <c r="D96" s="5" t="s">
        <v>6</v>
      </c>
      <c r="E96" s="5">
        <v>13</v>
      </c>
      <c r="F96" s="5" t="s">
        <v>10</v>
      </c>
    </row>
    <row r="97" spans="1:6" x14ac:dyDescent="0.3">
      <c r="A97" s="5" t="s">
        <v>18</v>
      </c>
      <c r="B97" s="6">
        <v>42037</v>
      </c>
      <c r="C97" s="5" t="s">
        <v>19</v>
      </c>
      <c r="D97" s="5" t="s">
        <v>6</v>
      </c>
      <c r="E97" s="5">
        <v>13</v>
      </c>
      <c r="F97" s="5" t="s">
        <v>10</v>
      </c>
    </row>
    <row r="98" spans="1:6" x14ac:dyDescent="0.3">
      <c r="A98" s="5" t="s">
        <v>16</v>
      </c>
      <c r="B98" s="6">
        <v>42037</v>
      </c>
      <c r="C98" s="5" t="s">
        <v>19</v>
      </c>
      <c r="D98" s="5" t="s">
        <v>6</v>
      </c>
      <c r="E98" s="5">
        <v>4</v>
      </c>
      <c r="F98" s="5" t="s">
        <v>10</v>
      </c>
    </row>
    <row r="99" spans="1:6" x14ac:dyDescent="0.3">
      <c r="A99" s="5" t="s">
        <v>16</v>
      </c>
      <c r="B99" s="6">
        <v>42037</v>
      </c>
      <c r="C99" s="5" t="s">
        <v>19</v>
      </c>
      <c r="D99" s="5" t="s">
        <v>6</v>
      </c>
      <c r="E99" s="5">
        <v>3</v>
      </c>
      <c r="F99" s="5" t="s">
        <v>10</v>
      </c>
    </row>
    <row r="100" spans="1:6" x14ac:dyDescent="0.3">
      <c r="D100" s="2" t="s">
        <v>20</v>
      </c>
      <c r="E100" s="3">
        <f>AVERAGE(E80:E99)</f>
        <v>13.1</v>
      </c>
    </row>
    <row r="102" spans="1:6" x14ac:dyDescent="0.3">
      <c r="A102" s="5" t="s">
        <v>5</v>
      </c>
      <c r="B102" s="6">
        <v>42039</v>
      </c>
      <c r="C102" s="5" t="s">
        <v>3</v>
      </c>
      <c r="D102" s="5" t="s">
        <v>7</v>
      </c>
      <c r="E102" s="5">
        <v>29</v>
      </c>
      <c r="F102" s="5" t="s">
        <v>11</v>
      </c>
    </row>
    <row r="103" spans="1:6" x14ac:dyDescent="0.3">
      <c r="A103" s="5" t="s">
        <v>5</v>
      </c>
      <c r="B103" s="6">
        <v>42039</v>
      </c>
      <c r="C103" s="5" t="s">
        <v>3</v>
      </c>
      <c r="D103" s="5" t="s">
        <v>7</v>
      </c>
      <c r="E103" s="5">
        <v>29</v>
      </c>
      <c r="F103" s="5" t="s">
        <v>11</v>
      </c>
    </row>
    <row r="104" spans="1:6" x14ac:dyDescent="0.3">
      <c r="A104" s="5" t="s">
        <v>14</v>
      </c>
      <c r="B104" s="6">
        <v>42039</v>
      </c>
      <c r="C104" s="5" t="s">
        <v>3</v>
      </c>
      <c r="D104" s="5" t="s">
        <v>7</v>
      </c>
      <c r="E104" s="5">
        <v>24</v>
      </c>
      <c r="F104" s="5" t="s">
        <v>11</v>
      </c>
    </row>
    <row r="105" spans="1:6" x14ac:dyDescent="0.3">
      <c r="A105" s="5" t="s">
        <v>5</v>
      </c>
      <c r="B105" s="6">
        <v>42039</v>
      </c>
      <c r="C105" s="5" t="s">
        <v>3</v>
      </c>
      <c r="D105" s="5" t="s">
        <v>7</v>
      </c>
      <c r="E105" s="5">
        <v>15</v>
      </c>
      <c r="F105" s="5" t="s">
        <v>11</v>
      </c>
    </row>
    <row r="106" spans="1:6" x14ac:dyDescent="0.3">
      <c r="A106" s="5" t="s">
        <v>5</v>
      </c>
      <c r="B106" s="6">
        <v>42039</v>
      </c>
      <c r="C106" s="5" t="s">
        <v>3</v>
      </c>
      <c r="D106" s="5" t="s">
        <v>7</v>
      </c>
      <c r="E106" s="5">
        <v>15</v>
      </c>
      <c r="F106" s="5" t="s">
        <v>11</v>
      </c>
    </row>
    <row r="107" spans="1:6" x14ac:dyDescent="0.3">
      <c r="A107" s="5" t="s">
        <v>17</v>
      </c>
      <c r="B107" s="6">
        <v>42039</v>
      </c>
      <c r="C107" s="5" t="s">
        <v>3</v>
      </c>
      <c r="D107" s="5" t="s">
        <v>7</v>
      </c>
      <c r="E107" s="5">
        <v>2</v>
      </c>
      <c r="F107" s="5" t="s">
        <v>11</v>
      </c>
    </row>
    <row r="108" spans="1:6" x14ac:dyDescent="0.3">
      <c r="A108" s="5" t="s">
        <v>17</v>
      </c>
      <c r="B108" s="6">
        <v>42039</v>
      </c>
      <c r="C108" s="5" t="s">
        <v>3</v>
      </c>
      <c r="D108" s="5" t="s">
        <v>7</v>
      </c>
      <c r="E108" s="5">
        <v>6</v>
      </c>
      <c r="F108" s="5" t="s">
        <v>11</v>
      </c>
    </row>
    <row r="109" spans="1:6" x14ac:dyDescent="0.3">
      <c r="D109" s="2" t="s">
        <v>20</v>
      </c>
      <c r="E109" s="3">
        <f>AVERAGE(E102:E108)</f>
        <v>17.142857142857142</v>
      </c>
    </row>
    <row r="111" spans="1:6" x14ac:dyDescent="0.3">
      <c r="A111" s="5" t="s">
        <v>16</v>
      </c>
      <c r="B111" s="6">
        <v>42039</v>
      </c>
      <c r="C111" s="5" t="s">
        <v>19</v>
      </c>
      <c r="D111" s="5" t="s">
        <v>6</v>
      </c>
      <c r="E111" s="5">
        <v>23</v>
      </c>
      <c r="F111" s="5" t="s">
        <v>10</v>
      </c>
    </row>
    <row r="112" spans="1:6" x14ac:dyDescent="0.3">
      <c r="A112" s="5" t="s">
        <v>28</v>
      </c>
      <c r="B112" s="6">
        <v>42039</v>
      </c>
      <c r="C112" s="5" t="s">
        <v>19</v>
      </c>
      <c r="D112" s="5" t="s">
        <v>7</v>
      </c>
      <c r="E112" s="5">
        <v>7</v>
      </c>
      <c r="F112" s="5" t="s">
        <v>11</v>
      </c>
    </row>
    <row r="113" spans="1:6" x14ac:dyDescent="0.3">
      <c r="A113" s="5" t="s">
        <v>30</v>
      </c>
      <c r="B113" s="6">
        <v>42039</v>
      </c>
      <c r="C113" s="5" t="s">
        <v>19</v>
      </c>
      <c r="D113" s="5" t="s">
        <v>6</v>
      </c>
      <c r="E113" s="5">
        <v>20</v>
      </c>
      <c r="F113" s="5" t="s">
        <v>10</v>
      </c>
    </row>
    <row r="114" spans="1:6" x14ac:dyDescent="0.3">
      <c r="A114" s="5" t="s">
        <v>26</v>
      </c>
      <c r="B114" s="6">
        <v>42039</v>
      </c>
      <c r="C114" s="5" t="s">
        <v>19</v>
      </c>
      <c r="D114" s="5" t="s">
        <v>6</v>
      </c>
      <c r="E114" s="5">
        <v>12</v>
      </c>
      <c r="F114" s="5" t="s">
        <v>10</v>
      </c>
    </row>
    <row r="115" spans="1:6" x14ac:dyDescent="0.3">
      <c r="A115" s="5" t="s">
        <v>25</v>
      </c>
      <c r="B115" s="6">
        <v>42039</v>
      </c>
      <c r="C115" s="5" t="s">
        <v>19</v>
      </c>
      <c r="D115" s="5" t="s">
        <v>6</v>
      </c>
      <c r="E115" s="5">
        <v>11</v>
      </c>
      <c r="F115" s="5" t="s">
        <v>10</v>
      </c>
    </row>
    <row r="116" spans="1:6" x14ac:dyDescent="0.3">
      <c r="A116" s="5" t="s">
        <v>18</v>
      </c>
      <c r="B116" s="6">
        <v>42039</v>
      </c>
      <c r="C116" s="5" t="s">
        <v>19</v>
      </c>
      <c r="D116" s="5" t="s">
        <v>6</v>
      </c>
      <c r="E116" s="5">
        <v>6</v>
      </c>
      <c r="F116" s="5" t="s">
        <v>10</v>
      </c>
    </row>
    <row r="117" spans="1:6" x14ac:dyDescent="0.3">
      <c r="A117" s="5" t="s">
        <v>30</v>
      </c>
      <c r="B117" s="6">
        <v>42039</v>
      </c>
      <c r="C117" s="5" t="s">
        <v>19</v>
      </c>
      <c r="D117" s="5" t="s">
        <v>6</v>
      </c>
      <c r="E117" s="5">
        <v>5</v>
      </c>
      <c r="F117" s="5" t="s">
        <v>10</v>
      </c>
    </row>
    <row r="118" spans="1:6" x14ac:dyDescent="0.3">
      <c r="D118" s="2" t="s">
        <v>20</v>
      </c>
      <c r="E118" s="3">
        <f>AVERAGE(E111:E117)</f>
        <v>12</v>
      </c>
    </row>
    <row r="120" spans="1:6" x14ac:dyDescent="0.3">
      <c r="A120" s="5" t="s">
        <v>5</v>
      </c>
      <c r="B120" s="6">
        <v>42041</v>
      </c>
      <c r="C120" s="5" t="s">
        <v>3</v>
      </c>
      <c r="D120" s="5" t="s">
        <v>7</v>
      </c>
      <c r="E120" s="5">
        <v>26</v>
      </c>
      <c r="F120" s="5" t="s">
        <v>11</v>
      </c>
    </row>
    <row r="121" spans="1:6" x14ac:dyDescent="0.3">
      <c r="A121" s="5" t="s">
        <v>5</v>
      </c>
      <c r="B121" s="6">
        <v>42041</v>
      </c>
      <c r="C121" s="5" t="s">
        <v>3</v>
      </c>
      <c r="D121" s="5" t="s">
        <v>7</v>
      </c>
      <c r="E121" s="5">
        <v>23</v>
      </c>
      <c r="F121" s="5" t="s">
        <v>11</v>
      </c>
    </row>
    <row r="122" spans="1:6" x14ac:dyDescent="0.3">
      <c r="A122" s="5" t="s">
        <v>5</v>
      </c>
      <c r="B122" s="6">
        <v>42041</v>
      </c>
      <c r="C122" s="5" t="s">
        <v>3</v>
      </c>
      <c r="D122" s="5" t="s">
        <v>7</v>
      </c>
      <c r="E122" s="5">
        <v>14</v>
      </c>
      <c r="F122" s="5" t="s">
        <v>11</v>
      </c>
    </row>
    <row r="123" spans="1:6" x14ac:dyDescent="0.3">
      <c r="A123" s="5" t="s">
        <v>5</v>
      </c>
      <c r="B123" s="6">
        <v>42041</v>
      </c>
      <c r="C123" s="5" t="s">
        <v>3</v>
      </c>
      <c r="D123" s="5" t="s">
        <v>7</v>
      </c>
      <c r="E123" s="5">
        <v>15</v>
      </c>
      <c r="F123" s="5" t="s">
        <v>11</v>
      </c>
    </row>
    <row r="124" spans="1:6" x14ac:dyDescent="0.3">
      <c r="D124" s="2" t="s">
        <v>20</v>
      </c>
      <c r="E124" s="3">
        <f>AVERAGE(E120:E123)</f>
        <v>19.5</v>
      </c>
    </row>
    <row r="126" spans="1:6" x14ac:dyDescent="0.3">
      <c r="A126" s="5" t="s">
        <v>18</v>
      </c>
      <c r="B126" s="6">
        <v>42041</v>
      </c>
      <c r="C126" s="5" t="s">
        <v>19</v>
      </c>
      <c r="D126" s="5" t="s">
        <v>6</v>
      </c>
      <c r="E126" s="5">
        <v>29</v>
      </c>
      <c r="F126" s="5" t="s">
        <v>10</v>
      </c>
    </row>
    <row r="127" spans="1:6" x14ac:dyDescent="0.3">
      <c r="A127" s="5" t="s">
        <v>18</v>
      </c>
      <c r="B127" s="6">
        <v>42041</v>
      </c>
      <c r="C127" s="5" t="s">
        <v>19</v>
      </c>
      <c r="D127" s="5" t="s">
        <v>7</v>
      </c>
      <c r="E127" s="5">
        <v>25</v>
      </c>
      <c r="F127" s="5" t="s">
        <v>10</v>
      </c>
    </row>
    <row r="128" spans="1:6" x14ac:dyDescent="0.3">
      <c r="A128" s="5" t="s">
        <v>18</v>
      </c>
      <c r="B128" s="6">
        <v>42041</v>
      </c>
      <c r="C128" s="5" t="s">
        <v>19</v>
      </c>
      <c r="D128" s="5" t="s">
        <v>6</v>
      </c>
      <c r="E128" s="5">
        <v>20</v>
      </c>
      <c r="F128" s="5" t="s">
        <v>10</v>
      </c>
    </row>
    <row r="129" spans="1:6" x14ac:dyDescent="0.3">
      <c r="A129" s="5" t="s">
        <v>18</v>
      </c>
      <c r="B129" s="6">
        <v>42041</v>
      </c>
      <c r="C129" s="5" t="s">
        <v>19</v>
      </c>
      <c r="D129" s="5" t="s">
        <v>7</v>
      </c>
      <c r="E129" s="5">
        <v>4</v>
      </c>
      <c r="F129" s="5" t="s">
        <v>10</v>
      </c>
    </row>
    <row r="130" spans="1:6" x14ac:dyDescent="0.3">
      <c r="A130" s="5" t="s">
        <v>18</v>
      </c>
      <c r="B130" s="6">
        <v>42041</v>
      </c>
      <c r="C130" s="5" t="s">
        <v>19</v>
      </c>
      <c r="D130" s="5" t="s">
        <v>6</v>
      </c>
      <c r="E130" s="5">
        <v>19</v>
      </c>
      <c r="F130" s="5" t="s">
        <v>11</v>
      </c>
    </row>
    <row r="131" spans="1:6" x14ac:dyDescent="0.3">
      <c r="A131" s="5" t="s">
        <v>18</v>
      </c>
      <c r="B131" s="6">
        <v>42041</v>
      </c>
      <c r="C131" s="5" t="s">
        <v>19</v>
      </c>
      <c r="D131" s="5" t="s">
        <v>6</v>
      </c>
      <c r="E131" s="5">
        <v>15</v>
      </c>
      <c r="F131" s="5" t="s">
        <v>10</v>
      </c>
    </row>
    <row r="132" spans="1:6" x14ac:dyDescent="0.3">
      <c r="A132" s="5" t="s">
        <v>18</v>
      </c>
      <c r="B132" s="6">
        <v>42041</v>
      </c>
      <c r="C132" s="5" t="s">
        <v>19</v>
      </c>
      <c r="D132" s="5" t="s">
        <v>6</v>
      </c>
      <c r="E132" s="5">
        <v>14</v>
      </c>
      <c r="F132" s="5" t="s">
        <v>10</v>
      </c>
    </row>
    <row r="133" spans="1:6" x14ac:dyDescent="0.3">
      <c r="A133" s="5" t="s">
        <v>18</v>
      </c>
      <c r="B133" s="6">
        <v>42041</v>
      </c>
      <c r="C133" s="5" t="s">
        <v>19</v>
      </c>
      <c r="D133" s="5" t="s">
        <v>6</v>
      </c>
      <c r="E133" s="5">
        <v>14</v>
      </c>
      <c r="F133" s="5" t="s">
        <v>10</v>
      </c>
    </row>
    <row r="134" spans="1:6" x14ac:dyDescent="0.3">
      <c r="A134" s="5" t="s">
        <v>16</v>
      </c>
      <c r="B134" s="6">
        <v>42041</v>
      </c>
      <c r="C134" s="5" t="s">
        <v>19</v>
      </c>
      <c r="D134" s="5" t="s">
        <v>6</v>
      </c>
      <c r="E134" s="5">
        <v>14</v>
      </c>
      <c r="F134" s="5" t="s">
        <v>10</v>
      </c>
    </row>
    <row r="135" spans="1:6" x14ac:dyDescent="0.3">
      <c r="A135" s="5" t="s">
        <v>18</v>
      </c>
      <c r="B135" s="6">
        <v>42041</v>
      </c>
      <c r="C135" s="5" t="s">
        <v>19</v>
      </c>
      <c r="D135" s="5" t="s">
        <v>6</v>
      </c>
      <c r="E135" s="5">
        <v>12</v>
      </c>
      <c r="F135" s="5" t="s">
        <v>10</v>
      </c>
    </row>
    <row r="136" spans="1:6" x14ac:dyDescent="0.3">
      <c r="A136" s="5" t="s">
        <v>26</v>
      </c>
      <c r="B136" s="6">
        <v>42041</v>
      </c>
      <c r="C136" s="5" t="s">
        <v>19</v>
      </c>
      <c r="D136" s="5" t="s">
        <v>6</v>
      </c>
      <c r="E136" s="5">
        <v>12</v>
      </c>
      <c r="F136" s="5" t="s">
        <v>10</v>
      </c>
    </row>
    <row r="137" spans="1:6" x14ac:dyDescent="0.3">
      <c r="A137" s="5" t="s">
        <v>18</v>
      </c>
      <c r="B137" s="6">
        <v>42041</v>
      </c>
      <c r="C137" s="5" t="s">
        <v>19</v>
      </c>
      <c r="D137" s="5" t="s">
        <v>6</v>
      </c>
      <c r="E137" s="5">
        <v>12</v>
      </c>
      <c r="F137" s="5" t="s">
        <v>10</v>
      </c>
    </row>
    <row r="138" spans="1:6" x14ac:dyDescent="0.3">
      <c r="A138" s="5" t="s">
        <v>16</v>
      </c>
      <c r="B138" s="6">
        <v>42041</v>
      </c>
      <c r="C138" s="5" t="s">
        <v>19</v>
      </c>
      <c r="D138" s="5" t="s">
        <v>6</v>
      </c>
      <c r="E138" s="5">
        <v>7</v>
      </c>
      <c r="F138" s="5" t="s">
        <v>10</v>
      </c>
    </row>
    <row r="139" spans="1:6" x14ac:dyDescent="0.3">
      <c r="D139" s="2" t="s">
        <v>20</v>
      </c>
      <c r="E139" s="3">
        <f>AVERAGE(E126:E138)</f>
        <v>15.153846153846153</v>
      </c>
    </row>
    <row r="140" spans="1:6" x14ac:dyDescent="0.3">
      <c r="E140" s="2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workbookViewId="0">
      <selection activeCell="A2" sqref="A2:F9"/>
    </sheetView>
  </sheetViews>
  <sheetFormatPr defaultRowHeight="14" x14ac:dyDescent="0.3"/>
  <cols>
    <col min="1" max="1" width="13.25" customWidth="1"/>
    <col min="2" max="2" width="15.75" customWidth="1"/>
    <col min="3" max="3" width="17.83203125" customWidth="1"/>
    <col min="4" max="4" width="14.25" customWidth="1"/>
    <col min="5" max="5" width="17.75" customWidth="1"/>
    <col min="6" max="6" width="19.25" customWidth="1"/>
    <col min="9" max="9" width="14" customWidth="1"/>
    <col min="10" max="10" width="17.08203125" customWidth="1"/>
    <col min="11" max="11" width="15.33203125" customWidth="1"/>
    <col min="12" max="12" width="17.75" customWidth="1"/>
    <col min="13" max="13" width="18.75" customWidth="1"/>
  </cols>
  <sheetData>
    <row r="1" spans="1:13" ht="23" x14ac:dyDescent="0.5">
      <c r="A1" s="23" t="s">
        <v>48</v>
      </c>
      <c r="B1" s="23" t="s">
        <v>49</v>
      </c>
      <c r="H1" s="23" t="s">
        <v>51</v>
      </c>
    </row>
    <row r="2" spans="1:13" x14ac:dyDescent="0.3">
      <c r="A2" s="14" t="s">
        <v>31</v>
      </c>
      <c r="B2" s="14" t="s">
        <v>39</v>
      </c>
      <c r="C2" s="14" t="s">
        <v>40</v>
      </c>
      <c r="D2" s="14" t="s">
        <v>41</v>
      </c>
      <c r="E2" s="14" t="s">
        <v>42</v>
      </c>
      <c r="F2" s="14" t="s">
        <v>43</v>
      </c>
      <c r="H2" s="14"/>
      <c r="I2" s="14" t="s">
        <v>39</v>
      </c>
      <c r="J2" s="14" t="s">
        <v>40</v>
      </c>
      <c r="K2" s="14" t="s">
        <v>41</v>
      </c>
      <c r="L2" s="14" t="s">
        <v>42</v>
      </c>
      <c r="M2" s="14" t="s">
        <v>43</v>
      </c>
    </row>
    <row r="3" spans="1:13" x14ac:dyDescent="0.3">
      <c r="A3" s="6">
        <v>42030</v>
      </c>
      <c r="B3" s="11">
        <f>MAX(E14)</f>
        <v>5</v>
      </c>
      <c r="C3" s="11">
        <f>E14</f>
        <v>5</v>
      </c>
      <c r="D3" s="11">
        <f>MAX(E16:E18)</f>
        <v>16</v>
      </c>
      <c r="E3" s="11">
        <f>AVERAGE(E16:E18)</f>
        <v>6.333333333333333</v>
      </c>
      <c r="F3" s="11">
        <f>AVERAGE(C3,E3)</f>
        <v>5.6666666666666661</v>
      </c>
      <c r="H3" s="22" t="s">
        <v>46</v>
      </c>
      <c r="I3" s="21">
        <v>7</v>
      </c>
      <c r="J3" s="21">
        <v>3.2777777777777772</v>
      </c>
      <c r="K3" s="21">
        <v>32</v>
      </c>
      <c r="L3" s="21">
        <v>8.4746794871794862</v>
      </c>
      <c r="M3" s="21">
        <v>6.71650641025641</v>
      </c>
    </row>
    <row r="4" spans="1:13" x14ac:dyDescent="0.3">
      <c r="A4" s="6">
        <v>42032</v>
      </c>
      <c r="B4" s="5" t="s">
        <v>44</v>
      </c>
      <c r="C4" s="5" t="s">
        <v>44</v>
      </c>
      <c r="D4" s="5" t="s">
        <v>44</v>
      </c>
      <c r="E4" s="5" t="s">
        <v>44</v>
      </c>
      <c r="F4" s="5" t="s">
        <v>44</v>
      </c>
      <c r="H4" s="22" t="s">
        <v>47</v>
      </c>
      <c r="I4" s="21">
        <v>44</v>
      </c>
      <c r="J4" s="21">
        <v>17.913492063492065</v>
      </c>
      <c r="K4" s="21">
        <v>30</v>
      </c>
      <c r="L4" s="21">
        <v>11.431196581196581</v>
      </c>
      <c r="M4" s="21">
        <v>14.011486020740584</v>
      </c>
    </row>
    <row r="5" spans="1:13" x14ac:dyDescent="0.3">
      <c r="A5" s="6">
        <v>42034</v>
      </c>
      <c r="B5" s="11" t="s">
        <v>34</v>
      </c>
      <c r="C5" s="11" t="s">
        <v>34</v>
      </c>
      <c r="D5" s="11" t="s">
        <v>34</v>
      </c>
      <c r="E5" s="11" t="s">
        <v>34</v>
      </c>
      <c r="F5" s="11" t="s">
        <v>34</v>
      </c>
    </row>
    <row r="6" spans="1:13" x14ac:dyDescent="0.3">
      <c r="A6" s="6">
        <v>42037</v>
      </c>
      <c r="B6" s="11">
        <f>MAX(E25:E27)</f>
        <v>7</v>
      </c>
      <c r="C6" s="11">
        <f>AVERAGE(E25:E27)</f>
        <v>4.333333333333333</v>
      </c>
      <c r="D6" s="11">
        <f>MAX(E30:E42)</f>
        <v>32</v>
      </c>
      <c r="E6" s="11">
        <f>AVERAGE(E30:E42)</f>
        <v>9.615384615384615</v>
      </c>
      <c r="F6" s="11">
        <f>AVERAGE(C6,E6)</f>
        <v>6.9743589743589745</v>
      </c>
      <c r="H6" s="25" t="s">
        <v>52</v>
      </c>
    </row>
    <row r="7" spans="1:13" x14ac:dyDescent="0.3">
      <c r="A7" s="6">
        <v>42039</v>
      </c>
      <c r="B7">
        <f>MAX(E45:E47)</f>
        <v>0.5</v>
      </c>
      <c r="C7" s="11">
        <f>AVERAGE(E45:E47)</f>
        <v>0.5</v>
      </c>
      <c r="D7" s="11">
        <f>MAX(E50:E59)</f>
        <v>21</v>
      </c>
      <c r="E7" s="11">
        <f>AVERAGE(E50:E59)</f>
        <v>7.95</v>
      </c>
      <c r="F7" s="11">
        <f>AVERAGE(C7, E7)</f>
        <v>4.2249999999999996</v>
      </c>
      <c r="H7" s="14"/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</row>
    <row r="8" spans="1:13" x14ac:dyDescent="0.3">
      <c r="A8" s="6">
        <v>42041</v>
      </c>
      <c r="B8" s="11" t="s">
        <v>34</v>
      </c>
      <c r="C8" s="11" t="s">
        <v>34</v>
      </c>
      <c r="D8" s="21">
        <f>MAX(E62:E69)</f>
        <v>26</v>
      </c>
      <c r="E8" s="21">
        <f>AVERAGE(E62:E69)</f>
        <v>10</v>
      </c>
      <c r="F8" s="11">
        <f>AVERAGE(E8)</f>
        <v>10</v>
      </c>
      <c r="H8" s="22" t="s">
        <v>46</v>
      </c>
      <c r="I8" s="21">
        <v>5</v>
      </c>
      <c r="J8" s="21">
        <v>2</v>
      </c>
      <c r="K8" s="21">
        <v>0</v>
      </c>
      <c r="L8" s="21">
        <v>0</v>
      </c>
      <c r="M8" s="21">
        <v>2</v>
      </c>
    </row>
    <row r="9" spans="1:13" x14ac:dyDescent="0.3">
      <c r="A9" s="12" t="s">
        <v>32</v>
      </c>
      <c r="B9" s="13">
        <f>MAX(B3:B8)</f>
        <v>7</v>
      </c>
      <c r="C9" s="13">
        <f>AVERAGE(C3:C8)</f>
        <v>3.2777777777777772</v>
      </c>
      <c r="D9" s="13">
        <f>MAX(D3:D8)</f>
        <v>32</v>
      </c>
      <c r="E9" s="13">
        <f>AVERAGE(E3:E8)</f>
        <v>8.4746794871794862</v>
      </c>
      <c r="F9" s="13">
        <f>AVERAGE(F3:F8)</f>
        <v>6.71650641025641</v>
      </c>
      <c r="H9" s="22" t="s">
        <v>47</v>
      </c>
      <c r="I9" s="21">
        <v>31</v>
      </c>
      <c r="J9" s="21">
        <v>18.03</v>
      </c>
      <c r="K9" s="21">
        <v>26</v>
      </c>
      <c r="L9" s="21">
        <v>8.6</v>
      </c>
      <c r="M9" s="21">
        <v>15.2</v>
      </c>
    </row>
    <row r="12" spans="1:13" ht="30" customHeight="1" x14ac:dyDescent="0.3">
      <c r="A12" s="16" t="s">
        <v>4</v>
      </c>
      <c r="B12" s="16" t="s">
        <v>0</v>
      </c>
      <c r="C12" s="16" t="s">
        <v>1</v>
      </c>
      <c r="D12" s="16" t="s">
        <v>8</v>
      </c>
      <c r="E12" s="16" t="s">
        <v>2</v>
      </c>
      <c r="F12" s="16" t="s">
        <v>9</v>
      </c>
    </row>
    <row r="13" spans="1:13" x14ac:dyDescent="0.3">
      <c r="A13" s="5" t="s">
        <v>18</v>
      </c>
      <c r="B13" s="6">
        <v>42030</v>
      </c>
      <c r="C13" s="5" t="s">
        <v>3</v>
      </c>
      <c r="D13" s="5" t="s">
        <v>7</v>
      </c>
      <c r="E13" s="5">
        <v>5</v>
      </c>
      <c r="F13" s="5" t="s">
        <v>10</v>
      </c>
    </row>
    <row r="14" spans="1:13" x14ac:dyDescent="0.3">
      <c r="D14" s="2" t="s">
        <v>20</v>
      </c>
      <c r="E14" s="3">
        <f>AVERAGE(E13)</f>
        <v>5</v>
      </c>
    </row>
    <row r="16" spans="1:13" x14ac:dyDescent="0.3">
      <c r="A16" s="5" t="s">
        <v>16</v>
      </c>
      <c r="B16" s="6">
        <v>42030</v>
      </c>
      <c r="C16" s="5" t="s">
        <v>19</v>
      </c>
      <c r="D16" s="5" t="s">
        <v>6</v>
      </c>
      <c r="E16" s="5">
        <v>16</v>
      </c>
      <c r="F16" s="5" t="s">
        <v>10</v>
      </c>
    </row>
    <row r="17" spans="1:6" x14ac:dyDescent="0.3">
      <c r="A17" s="5" t="s">
        <v>26</v>
      </c>
      <c r="B17" s="6">
        <v>42030</v>
      </c>
      <c r="C17" s="5" t="s">
        <v>19</v>
      </c>
      <c r="D17" s="5" t="s">
        <v>6</v>
      </c>
      <c r="E17" s="5">
        <v>1</v>
      </c>
      <c r="F17" s="5" t="s">
        <v>10</v>
      </c>
    </row>
    <row r="18" spans="1:6" x14ac:dyDescent="0.3">
      <c r="A18" s="5" t="s">
        <v>18</v>
      </c>
      <c r="B18" s="6">
        <v>42030</v>
      </c>
      <c r="C18" s="5" t="s">
        <v>19</v>
      </c>
      <c r="D18" s="5" t="s">
        <v>6</v>
      </c>
      <c r="E18" s="5">
        <v>2</v>
      </c>
      <c r="F18" s="5" t="s">
        <v>10</v>
      </c>
    </row>
    <row r="19" spans="1:6" x14ac:dyDescent="0.3">
      <c r="A19" s="8"/>
      <c r="B19" s="7"/>
      <c r="C19" s="8"/>
      <c r="D19" s="2" t="s">
        <v>20</v>
      </c>
      <c r="E19" s="3">
        <f>AVERAGE(E16:E18)</f>
        <v>6.333333333333333</v>
      </c>
      <c r="F19" s="8"/>
    </row>
    <row r="20" spans="1:6" x14ac:dyDescent="0.3">
      <c r="A20" s="8"/>
      <c r="B20" s="7"/>
      <c r="C20" s="8"/>
      <c r="D20" s="8"/>
      <c r="E20" s="8"/>
      <c r="F20" s="8"/>
    </row>
    <row r="21" spans="1:6" x14ac:dyDescent="0.3">
      <c r="A21" s="5"/>
      <c r="B21" s="6">
        <v>42032</v>
      </c>
      <c r="C21" s="5" t="s">
        <v>3</v>
      </c>
      <c r="D21" s="6" t="s">
        <v>45</v>
      </c>
      <c r="E21" s="5"/>
      <c r="F21" s="5"/>
    </row>
    <row r="22" spans="1:6" x14ac:dyDescent="0.3">
      <c r="A22" s="8"/>
      <c r="B22" s="7"/>
      <c r="C22" s="8"/>
      <c r="D22" s="8"/>
      <c r="E22" s="8"/>
      <c r="F22" s="8"/>
    </row>
    <row r="23" spans="1:6" x14ac:dyDescent="0.3">
      <c r="A23" s="5"/>
      <c r="B23" s="6">
        <v>42032</v>
      </c>
      <c r="C23" s="5" t="s">
        <v>19</v>
      </c>
      <c r="D23" s="6" t="s">
        <v>45</v>
      </c>
      <c r="E23" s="5"/>
      <c r="F23" s="5"/>
    </row>
    <row r="24" spans="1:6" x14ac:dyDescent="0.3">
      <c r="A24" s="8"/>
      <c r="B24" s="7"/>
      <c r="C24" s="8"/>
      <c r="D24" s="8"/>
      <c r="E24" s="8"/>
      <c r="F24" s="8"/>
    </row>
    <row r="25" spans="1:6" x14ac:dyDescent="0.3">
      <c r="A25" s="5" t="s">
        <v>18</v>
      </c>
      <c r="B25" s="6">
        <v>41672</v>
      </c>
      <c r="C25" s="5" t="s">
        <v>3</v>
      </c>
      <c r="D25" s="5" t="s">
        <v>6</v>
      </c>
      <c r="E25" s="5">
        <v>7</v>
      </c>
      <c r="F25" s="5" t="s">
        <v>10</v>
      </c>
    </row>
    <row r="26" spans="1:6" x14ac:dyDescent="0.3">
      <c r="A26" s="5" t="s">
        <v>16</v>
      </c>
      <c r="B26" s="6">
        <v>41672</v>
      </c>
      <c r="C26" s="5" t="s">
        <v>3</v>
      </c>
      <c r="D26" s="5" t="s">
        <v>6</v>
      </c>
      <c r="E26" s="5">
        <v>5</v>
      </c>
      <c r="F26" s="5" t="s">
        <v>10</v>
      </c>
    </row>
    <row r="27" spans="1:6" x14ac:dyDescent="0.3">
      <c r="A27" s="5" t="s">
        <v>33</v>
      </c>
      <c r="B27" s="6">
        <v>41672</v>
      </c>
      <c r="C27" s="5" t="s">
        <v>3</v>
      </c>
      <c r="D27" s="5" t="s">
        <v>7</v>
      </c>
      <c r="E27" s="5">
        <v>1</v>
      </c>
      <c r="F27" s="5" t="s">
        <v>10</v>
      </c>
    </row>
    <row r="28" spans="1:6" x14ac:dyDescent="0.3">
      <c r="D28" s="2" t="s">
        <v>20</v>
      </c>
      <c r="E28" s="3">
        <f>AVERAGE(E25:E27)</f>
        <v>4.333333333333333</v>
      </c>
    </row>
    <row r="30" spans="1:6" x14ac:dyDescent="0.3">
      <c r="A30" s="5" t="s">
        <v>16</v>
      </c>
      <c r="B30" s="6">
        <v>41672</v>
      </c>
      <c r="C30" s="5" t="s">
        <v>19</v>
      </c>
      <c r="D30" s="5" t="s">
        <v>6</v>
      </c>
      <c r="E30" s="5">
        <v>32</v>
      </c>
      <c r="F30" s="5" t="s">
        <v>10</v>
      </c>
    </row>
    <row r="31" spans="1:6" x14ac:dyDescent="0.3">
      <c r="A31" s="5" t="s">
        <v>26</v>
      </c>
      <c r="B31" s="6">
        <v>41672</v>
      </c>
      <c r="C31" s="5" t="s">
        <v>19</v>
      </c>
      <c r="D31" s="5" t="s">
        <v>6</v>
      </c>
      <c r="E31" s="5">
        <v>4</v>
      </c>
      <c r="F31" s="5" t="s">
        <v>10</v>
      </c>
    </row>
    <row r="32" spans="1:6" x14ac:dyDescent="0.3">
      <c r="A32" s="5" t="s">
        <v>16</v>
      </c>
      <c r="B32" s="6">
        <v>41672</v>
      </c>
      <c r="C32" s="5" t="s">
        <v>19</v>
      </c>
      <c r="D32" s="5" t="s">
        <v>6</v>
      </c>
      <c r="E32" s="5">
        <v>16</v>
      </c>
      <c r="F32" s="5" t="s">
        <v>10</v>
      </c>
    </row>
    <row r="33" spans="1:13" x14ac:dyDescent="0.3">
      <c r="A33" s="5" t="s">
        <v>16</v>
      </c>
      <c r="B33" s="6">
        <v>41672</v>
      </c>
      <c r="C33" s="5" t="s">
        <v>19</v>
      </c>
      <c r="D33" s="5" t="s">
        <v>6</v>
      </c>
      <c r="E33" s="5">
        <v>13</v>
      </c>
      <c r="F33" s="5" t="s">
        <v>10</v>
      </c>
    </row>
    <row r="34" spans="1:13" x14ac:dyDescent="0.3">
      <c r="A34" s="5" t="s">
        <v>18</v>
      </c>
      <c r="B34" s="6">
        <v>41672</v>
      </c>
      <c r="C34" s="5" t="s">
        <v>19</v>
      </c>
      <c r="D34" s="5" t="s">
        <v>6</v>
      </c>
      <c r="E34" s="5">
        <v>10</v>
      </c>
      <c r="F34" s="5" t="s">
        <v>10</v>
      </c>
    </row>
    <row r="35" spans="1:13" x14ac:dyDescent="0.3">
      <c r="A35" s="5" t="s">
        <v>16</v>
      </c>
      <c r="B35" s="6">
        <v>41672</v>
      </c>
      <c r="C35" s="5" t="s">
        <v>19</v>
      </c>
      <c r="D35" s="5" t="s">
        <v>6</v>
      </c>
      <c r="E35" s="5">
        <v>10</v>
      </c>
      <c r="F35" s="5" t="s">
        <v>10</v>
      </c>
    </row>
    <row r="36" spans="1:13" x14ac:dyDescent="0.3">
      <c r="A36" s="5" t="s">
        <v>26</v>
      </c>
      <c r="B36" s="6">
        <v>41672</v>
      </c>
      <c r="C36" s="5" t="s">
        <v>19</v>
      </c>
      <c r="D36" s="5" t="s">
        <v>6</v>
      </c>
      <c r="E36" s="5">
        <v>8</v>
      </c>
      <c r="F36" s="5" t="s">
        <v>10</v>
      </c>
    </row>
    <row r="37" spans="1:13" x14ac:dyDescent="0.3">
      <c r="A37" s="5" t="s">
        <v>26</v>
      </c>
      <c r="B37" s="6">
        <v>41672</v>
      </c>
      <c r="C37" s="5" t="s">
        <v>19</v>
      </c>
      <c r="D37" s="5" t="s">
        <v>6</v>
      </c>
      <c r="E37" s="5">
        <v>6</v>
      </c>
      <c r="F37" s="5" t="s">
        <v>10</v>
      </c>
    </row>
    <row r="38" spans="1:13" x14ac:dyDescent="0.3">
      <c r="A38" s="5" t="s">
        <v>16</v>
      </c>
      <c r="B38" s="6">
        <v>41672</v>
      </c>
      <c r="C38" s="5" t="s">
        <v>19</v>
      </c>
      <c r="D38" s="5" t="s">
        <v>6</v>
      </c>
      <c r="E38" s="5">
        <v>8</v>
      </c>
      <c r="F38" s="5" t="s">
        <v>10</v>
      </c>
      <c r="H38" s="24" t="s">
        <v>53</v>
      </c>
    </row>
    <row r="39" spans="1:13" x14ac:dyDescent="0.3">
      <c r="A39" s="5" t="s">
        <v>26</v>
      </c>
      <c r="B39" s="6">
        <v>41672</v>
      </c>
      <c r="C39" s="5" t="s">
        <v>19</v>
      </c>
      <c r="D39" s="5" t="s">
        <v>6</v>
      </c>
      <c r="E39" s="5">
        <v>5</v>
      </c>
      <c r="F39" s="5" t="s">
        <v>10</v>
      </c>
      <c r="H39" s="14"/>
      <c r="I39" s="14" t="s">
        <v>39</v>
      </c>
      <c r="J39" s="14" t="s">
        <v>40</v>
      </c>
      <c r="K39" s="14" t="s">
        <v>41</v>
      </c>
      <c r="L39" s="14" t="s">
        <v>42</v>
      </c>
      <c r="M39" s="14" t="s">
        <v>43</v>
      </c>
    </row>
    <row r="40" spans="1:13" x14ac:dyDescent="0.3">
      <c r="A40" s="5" t="s">
        <v>18</v>
      </c>
      <c r="B40" s="6">
        <v>41672</v>
      </c>
      <c r="C40" s="5" t="s">
        <v>19</v>
      </c>
      <c r="D40" s="5" t="s">
        <v>6</v>
      </c>
      <c r="E40" s="5">
        <v>5</v>
      </c>
      <c r="F40" s="5" t="s">
        <v>10</v>
      </c>
      <c r="H40" s="22" t="s">
        <v>46</v>
      </c>
      <c r="I40" s="21">
        <v>7</v>
      </c>
      <c r="J40" s="21">
        <v>3.2</v>
      </c>
      <c r="K40" s="21">
        <v>32</v>
      </c>
      <c r="L40" s="21">
        <v>9</v>
      </c>
      <c r="M40" s="21">
        <v>8.3000000000000007</v>
      </c>
    </row>
    <row r="41" spans="1:13" x14ac:dyDescent="0.3">
      <c r="A41" s="5" t="s">
        <v>18</v>
      </c>
      <c r="B41" s="6">
        <v>41672</v>
      </c>
      <c r="C41" s="5" t="s">
        <v>19</v>
      </c>
      <c r="D41" s="5" t="s">
        <v>6</v>
      </c>
      <c r="E41" s="5">
        <v>5</v>
      </c>
      <c r="F41" s="5" t="s">
        <v>10</v>
      </c>
      <c r="H41" s="22" t="s">
        <v>47</v>
      </c>
      <c r="I41" s="21">
        <v>3</v>
      </c>
      <c r="J41" s="21">
        <v>2.5</v>
      </c>
      <c r="K41" s="21">
        <v>30</v>
      </c>
      <c r="L41" s="21">
        <v>13</v>
      </c>
      <c r="M41" s="21">
        <v>13</v>
      </c>
    </row>
    <row r="42" spans="1:13" x14ac:dyDescent="0.3">
      <c r="A42" s="5" t="s">
        <v>18</v>
      </c>
      <c r="B42" s="6">
        <v>41672</v>
      </c>
      <c r="C42" s="5" t="s">
        <v>19</v>
      </c>
      <c r="D42" s="5" t="s">
        <v>6</v>
      </c>
      <c r="E42" s="5">
        <v>3</v>
      </c>
      <c r="F42" s="5" t="s">
        <v>10</v>
      </c>
    </row>
    <row r="43" spans="1:13" x14ac:dyDescent="0.3">
      <c r="D43" s="2" t="s">
        <v>20</v>
      </c>
      <c r="E43" s="3">
        <f>AVERAGE(E30:E42)</f>
        <v>9.615384615384615</v>
      </c>
    </row>
    <row r="45" spans="1:13" x14ac:dyDescent="0.3">
      <c r="A45" s="5" t="s">
        <v>18</v>
      </c>
      <c r="B45" s="6">
        <v>41674</v>
      </c>
      <c r="C45" s="5" t="s">
        <v>3</v>
      </c>
      <c r="D45" s="5" t="s">
        <v>7</v>
      </c>
      <c r="E45" s="5">
        <v>0.5</v>
      </c>
      <c r="F45" s="5" t="s">
        <v>10</v>
      </c>
    </row>
    <row r="46" spans="1:13" x14ac:dyDescent="0.3">
      <c r="A46" s="5" t="s">
        <v>16</v>
      </c>
      <c r="B46" s="6">
        <v>41674</v>
      </c>
      <c r="C46" s="5" t="s">
        <v>3</v>
      </c>
      <c r="D46" s="5" t="s">
        <v>6</v>
      </c>
      <c r="E46" s="5">
        <v>0.5</v>
      </c>
      <c r="F46" s="5" t="s">
        <v>10</v>
      </c>
    </row>
    <row r="47" spans="1:13" x14ac:dyDescent="0.3">
      <c r="A47" s="5" t="s">
        <v>16</v>
      </c>
      <c r="B47" s="6">
        <v>41674</v>
      </c>
      <c r="C47" s="5" t="s">
        <v>3</v>
      </c>
      <c r="D47" s="5" t="s">
        <v>6</v>
      </c>
      <c r="E47" s="5">
        <v>0.5</v>
      </c>
      <c r="F47" s="5" t="s">
        <v>10</v>
      </c>
    </row>
    <row r="48" spans="1:13" x14ac:dyDescent="0.3">
      <c r="D48" s="2" t="s">
        <v>20</v>
      </c>
      <c r="E48" s="3">
        <f>AVERAGE(E45:E47)</f>
        <v>0.5</v>
      </c>
    </row>
    <row r="50" spans="1:6" x14ac:dyDescent="0.3">
      <c r="A50" s="5" t="s">
        <v>26</v>
      </c>
      <c r="B50" s="6">
        <v>41674</v>
      </c>
      <c r="C50" s="5" t="s">
        <v>19</v>
      </c>
      <c r="D50" s="5" t="s">
        <v>6</v>
      </c>
      <c r="E50" s="5">
        <v>8</v>
      </c>
      <c r="F50" s="5" t="s">
        <v>10</v>
      </c>
    </row>
    <row r="51" spans="1:6" x14ac:dyDescent="0.3">
      <c r="A51" s="5" t="s">
        <v>26</v>
      </c>
      <c r="B51" s="6">
        <v>41674</v>
      </c>
      <c r="C51" s="5" t="s">
        <v>19</v>
      </c>
      <c r="D51" s="5" t="s">
        <v>6</v>
      </c>
      <c r="E51" s="5">
        <v>2</v>
      </c>
      <c r="F51" s="5" t="s">
        <v>10</v>
      </c>
    </row>
    <row r="52" spans="1:6" x14ac:dyDescent="0.3">
      <c r="A52" s="5" t="s">
        <v>26</v>
      </c>
      <c r="B52" s="6">
        <v>41674</v>
      </c>
      <c r="C52" s="5" t="s">
        <v>19</v>
      </c>
      <c r="D52" s="5" t="s">
        <v>6</v>
      </c>
      <c r="E52" s="5">
        <v>8</v>
      </c>
      <c r="F52" s="5" t="s">
        <v>10</v>
      </c>
    </row>
    <row r="53" spans="1:6" x14ac:dyDescent="0.3">
      <c r="A53" s="5" t="s">
        <v>16</v>
      </c>
      <c r="B53" s="6">
        <v>41674</v>
      </c>
      <c r="C53" s="5" t="s">
        <v>19</v>
      </c>
      <c r="D53" s="5" t="s">
        <v>6</v>
      </c>
      <c r="E53" s="5">
        <v>21</v>
      </c>
      <c r="F53" s="5" t="s">
        <v>10</v>
      </c>
    </row>
    <row r="54" spans="1:6" x14ac:dyDescent="0.3">
      <c r="A54" s="5" t="s">
        <v>26</v>
      </c>
      <c r="B54" s="6">
        <v>41674</v>
      </c>
      <c r="C54" s="5" t="s">
        <v>19</v>
      </c>
      <c r="D54" s="5" t="s">
        <v>6</v>
      </c>
      <c r="E54" s="5">
        <v>10</v>
      </c>
      <c r="F54" s="5" t="s">
        <v>10</v>
      </c>
    </row>
    <row r="55" spans="1:6" x14ac:dyDescent="0.3">
      <c r="A55" s="5" t="s">
        <v>26</v>
      </c>
      <c r="B55" s="6">
        <v>41674</v>
      </c>
      <c r="C55" s="5" t="s">
        <v>19</v>
      </c>
      <c r="D55" s="5" t="s">
        <v>6</v>
      </c>
      <c r="E55" s="5">
        <v>0.5</v>
      </c>
      <c r="F55" s="5" t="s">
        <v>10</v>
      </c>
    </row>
    <row r="56" spans="1:6" x14ac:dyDescent="0.3">
      <c r="A56" s="5" t="s">
        <v>16</v>
      </c>
      <c r="B56" s="6">
        <v>41674</v>
      </c>
      <c r="C56" s="5" t="s">
        <v>19</v>
      </c>
      <c r="D56" s="5" t="s">
        <v>6</v>
      </c>
      <c r="E56" s="5">
        <v>16</v>
      </c>
      <c r="F56" s="5" t="s">
        <v>10</v>
      </c>
    </row>
    <row r="57" spans="1:6" x14ac:dyDescent="0.3">
      <c r="A57" s="5" t="s">
        <v>26</v>
      </c>
      <c r="B57" s="6">
        <v>41674</v>
      </c>
      <c r="C57" s="5" t="s">
        <v>19</v>
      </c>
      <c r="D57" s="5" t="s">
        <v>6</v>
      </c>
      <c r="E57" s="5">
        <v>8</v>
      </c>
      <c r="F57" s="5" t="s">
        <v>10</v>
      </c>
    </row>
    <row r="58" spans="1:6" x14ac:dyDescent="0.3">
      <c r="A58" s="5" t="s">
        <v>18</v>
      </c>
      <c r="B58" s="6">
        <v>41674</v>
      </c>
      <c r="C58" s="5" t="s">
        <v>19</v>
      </c>
      <c r="D58" s="5" t="s">
        <v>6</v>
      </c>
      <c r="E58" s="5">
        <v>3</v>
      </c>
      <c r="F58" s="5" t="s">
        <v>10</v>
      </c>
    </row>
    <row r="59" spans="1:6" x14ac:dyDescent="0.3">
      <c r="A59" s="5" t="s">
        <v>16</v>
      </c>
      <c r="B59" s="6">
        <v>41674</v>
      </c>
      <c r="C59" s="5" t="s">
        <v>19</v>
      </c>
      <c r="D59" s="5" t="s">
        <v>6</v>
      </c>
      <c r="E59" s="5">
        <v>3</v>
      </c>
      <c r="F59" s="5" t="s">
        <v>10</v>
      </c>
    </row>
    <row r="60" spans="1:6" x14ac:dyDescent="0.3">
      <c r="D60" s="2" t="s">
        <v>20</v>
      </c>
      <c r="E60" s="3">
        <f>AVERAGE(E50:E59)</f>
        <v>7.95</v>
      </c>
    </row>
    <row r="62" spans="1:6" x14ac:dyDescent="0.3">
      <c r="A62" s="5" t="s">
        <v>18</v>
      </c>
      <c r="B62" s="6">
        <v>41676</v>
      </c>
      <c r="C62" s="5" t="s">
        <v>19</v>
      </c>
      <c r="D62" s="5" t="s">
        <v>6</v>
      </c>
      <c r="E62" s="5">
        <v>5</v>
      </c>
      <c r="F62" s="5" t="s">
        <v>11</v>
      </c>
    </row>
    <row r="63" spans="1:6" x14ac:dyDescent="0.3">
      <c r="A63" s="5" t="s">
        <v>18</v>
      </c>
      <c r="B63" s="6">
        <v>41676</v>
      </c>
      <c r="C63" s="5" t="s">
        <v>19</v>
      </c>
      <c r="D63" s="5" t="s">
        <v>6</v>
      </c>
      <c r="E63" s="5">
        <v>11</v>
      </c>
      <c r="F63" s="5" t="s">
        <v>11</v>
      </c>
    </row>
    <row r="64" spans="1:6" x14ac:dyDescent="0.3">
      <c r="A64" s="5" t="s">
        <v>26</v>
      </c>
      <c r="B64" s="6">
        <v>41676</v>
      </c>
      <c r="C64" s="5" t="s">
        <v>19</v>
      </c>
      <c r="D64" s="5" t="s">
        <v>6</v>
      </c>
      <c r="E64" s="5">
        <v>15</v>
      </c>
      <c r="F64" s="5" t="s">
        <v>10</v>
      </c>
    </row>
    <row r="65" spans="1:6" x14ac:dyDescent="0.3">
      <c r="A65" s="5" t="s">
        <v>26</v>
      </c>
      <c r="B65" s="6">
        <v>41676</v>
      </c>
      <c r="C65" s="5" t="s">
        <v>19</v>
      </c>
      <c r="D65" s="5" t="s">
        <v>6</v>
      </c>
      <c r="E65" s="5">
        <v>10</v>
      </c>
      <c r="F65" s="5" t="s">
        <v>10</v>
      </c>
    </row>
    <row r="66" spans="1:6" x14ac:dyDescent="0.3">
      <c r="A66" s="5" t="s">
        <v>26</v>
      </c>
      <c r="B66" s="6">
        <v>41676</v>
      </c>
      <c r="C66" s="5" t="s">
        <v>19</v>
      </c>
      <c r="D66" s="5" t="s">
        <v>6</v>
      </c>
      <c r="E66" s="5">
        <v>5</v>
      </c>
      <c r="F66" s="5" t="s">
        <v>10</v>
      </c>
    </row>
    <row r="67" spans="1:6" x14ac:dyDescent="0.3">
      <c r="A67" s="5" t="s">
        <v>30</v>
      </c>
      <c r="B67" s="6">
        <v>41676</v>
      </c>
      <c r="C67" s="5" t="s">
        <v>19</v>
      </c>
      <c r="D67" s="5" t="s">
        <v>6</v>
      </c>
      <c r="E67" s="5">
        <v>5</v>
      </c>
      <c r="F67" s="5" t="s">
        <v>10</v>
      </c>
    </row>
    <row r="68" spans="1:6" s="18" customFormat="1" x14ac:dyDescent="0.3">
      <c r="A68" s="19" t="s">
        <v>16</v>
      </c>
      <c r="B68" s="20">
        <v>41676</v>
      </c>
      <c r="C68" s="19" t="s">
        <v>19</v>
      </c>
      <c r="D68" s="19" t="s">
        <v>6</v>
      </c>
      <c r="E68" s="19">
        <v>26</v>
      </c>
      <c r="F68" s="5" t="s">
        <v>10</v>
      </c>
    </row>
    <row r="69" spans="1:6" s="18" customFormat="1" x14ac:dyDescent="0.3">
      <c r="A69" s="19" t="s">
        <v>26</v>
      </c>
      <c r="B69" s="20">
        <v>41676</v>
      </c>
      <c r="C69" s="19" t="s">
        <v>19</v>
      </c>
      <c r="D69" s="19" t="s">
        <v>6</v>
      </c>
      <c r="E69" s="19">
        <v>3</v>
      </c>
      <c r="F69" s="5" t="s">
        <v>10</v>
      </c>
    </row>
    <row r="70" spans="1:6" x14ac:dyDescent="0.3">
      <c r="D70" s="2" t="s">
        <v>20</v>
      </c>
      <c r="E70" s="3">
        <f>AVERAGE(E62:E69)</f>
        <v>10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4"/>
  <sheetViews>
    <sheetView topLeftCell="A12" workbookViewId="0">
      <selection activeCell="I24" sqref="I24:M24"/>
    </sheetView>
  </sheetViews>
  <sheetFormatPr defaultRowHeight="14" x14ac:dyDescent="0.3"/>
  <cols>
    <col min="1" max="1" width="21.58203125" customWidth="1"/>
    <col min="2" max="2" width="18.5" customWidth="1"/>
    <col min="3" max="3" width="20.08203125" customWidth="1"/>
    <col min="4" max="4" width="18.58203125" customWidth="1"/>
    <col min="5" max="5" width="24" customWidth="1"/>
    <col min="6" max="6" width="32.33203125" customWidth="1"/>
    <col min="9" max="9" width="15.08203125" customWidth="1"/>
    <col min="10" max="10" width="17" customWidth="1"/>
    <col min="11" max="11" width="13.33203125" customWidth="1"/>
    <col min="12" max="12" width="13.5" customWidth="1"/>
  </cols>
  <sheetData>
    <row r="1" spans="1:13" ht="23" x14ac:dyDescent="0.5">
      <c r="A1" s="23" t="s">
        <v>48</v>
      </c>
      <c r="B1" t="s">
        <v>98</v>
      </c>
    </row>
    <row r="2" spans="1:13" x14ac:dyDescent="0.3">
      <c r="A2" s="14" t="s">
        <v>31</v>
      </c>
      <c r="B2" s="14" t="s">
        <v>39</v>
      </c>
      <c r="C2" s="14" t="s">
        <v>40</v>
      </c>
      <c r="D2" s="14" t="s">
        <v>41</v>
      </c>
      <c r="E2" s="14" t="s">
        <v>42</v>
      </c>
      <c r="F2" s="14" t="s">
        <v>43</v>
      </c>
    </row>
    <row r="3" spans="1:13" x14ac:dyDescent="0.3">
      <c r="A3" s="6">
        <v>42373</v>
      </c>
      <c r="B3" s="11">
        <v>0</v>
      </c>
      <c r="C3" s="11">
        <v>0</v>
      </c>
      <c r="D3" s="21">
        <f>MAX(E58:E69)</f>
        <v>21</v>
      </c>
      <c r="E3" s="21">
        <f>E70</f>
        <v>9.9166666666666661</v>
      </c>
      <c r="F3" s="11">
        <f>AVERAGE(C3:E3)</f>
        <v>10.305555555555555</v>
      </c>
    </row>
    <row r="4" spans="1:13" x14ac:dyDescent="0.3">
      <c r="A4" s="6">
        <v>42375</v>
      </c>
      <c r="B4" s="74">
        <f>MAX(E14:E20)</f>
        <v>25</v>
      </c>
      <c r="C4" s="11">
        <f>E21</f>
        <v>9</v>
      </c>
      <c r="D4" s="11">
        <f>MAX(E71:E87)</f>
        <v>22</v>
      </c>
      <c r="E4" s="11">
        <f>E88</f>
        <v>9.5294117647058822</v>
      </c>
      <c r="F4" s="11">
        <f t="shared" ref="F4:F8" si="0">AVERAGE(C4:E4)</f>
        <v>13.509803921568627</v>
      </c>
    </row>
    <row r="5" spans="1:13" x14ac:dyDescent="0.3">
      <c r="A5" s="6">
        <v>42377</v>
      </c>
      <c r="B5" s="75">
        <f>E29</f>
        <v>9.6666666666666661</v>
      </c>
      <c r="C5" s="11">
        <f>MAX(E23:E28)</f>
        <v>20</v>
      </c>
      <c r="D5" s="11">
        <f>MAX(E91:E103)</f>
        <v>20</v>
      </c>
      <c r="E5" s="11">
        <f>AVERAGE(E104)</f>
        <v>8.5384615384615383</v>
      </c>
      <c r="F5" s="11">
        <f t="shared" si="0"/>
        <v>16.179487179487179</v>
      </c>
    </row>
    <row r="6" spans="1:13" x14ac:dyDescent="0.3">
      <c r="A6" s="6">
        <v>42387</v>
      </c>
      <c r="B6" s="74">
        <f>MAX(E31:E39)</f>
        <v>23</v>
      </c>
      <c r="C6" s="11">
        <f>AVERAGE(E31:E39)</f>
        <v>9.5555555555555554</v>
      </c>
      <c r="D6" s="11">
        <f>MAX(E106:E115)</f>
        <v>14</v>
      </c>
      <c r="E6" s="11">
        <f>AVERAGE(E106:E115)</f>
        <v>7.7</v>
      </c>
      <c r="F6" s="11">
        <f t="shared" si="0"/>
        <v>10.418518518518519</v>
      </c>
    </row>
    <row r="7" spans="1:13" x14ac:dyDescent="0.3">
      <c r="A7" s="6">
        <v>42389</v>
      </c>
      <c r="B7" s="11">
        <f>MAX(E42:E47)</f>
        <v>17</v>
      </c>
      <c r="C7" s="11">
        <f>AVERAGE(E42:E47)</f>
        <v>10.5</v>
      </c>
      <c r="D7" s="11">
        <f>MAX(E118:E128)</f>
        <v>11</v>
      </c>
      <c r="E7" s="11">
        <f>AVERAGE(E118:E128)</f>
        <v>6.9090909090909092</v>
      </c>
      <c r="F7" s="11">
        <f t="shared" si="0"/>
        <v>9.4696969696969706</v>
      </c>
    </row>
    <row r="8" spans="1:13" x14ac:dyDescent="0.3">
      <c r="A8" s="6">
        <v>42391</v>
      </c>
      <c r="B8" s="75">
        <f>MAX(E50:E55)</f>
        <v>7</v>
      </c>
      <c r="C8" s="11">
        <f>AVERAGE(E50:E55)</f>
        <v>5.666666666666667</v>
      </c>
      <c r="D8" s="11">
        <f>MAX(E132:E143)</f>
        <v>19</v>
      </c>
      <c r="E8" s="11">
        <f>AVERAGE(E132:E143)</f>
        <v>9.25</v>
      </c>
      <c r="F8" s="11">
        <f t="shared" si="0"/>
        <v>11.305555555555557</v>
      </c>
    </row>
    <row r="9" spans="1:13" x14ac:dyDescent="0.3">
      <c r="A9" s="12" t="s">
        <v>32</v>
      </c>
      <c r="B9" s="13">
        <f>MAX(B4:B8)</f>
        <v>25</v>
      </c>
      <c r="C9" s="13">
        <f>AVERAGE(C4:C8)</f>
        <v>10.944444444444445</v>
      </c>
      <c r="D9" s="13">
        <f>MAX(D4:D8)</f>
        <v>22</v>
      </c>
      <c r="E9" s="13">
        <f>AVERAGE(E5:E8)</f>
        <v>8.0993881118881124</v>
      </c>
      <c r="F9" s="13">
        <f>AVERAGE(F4:F8)</f>
        <v>12.17661242896537</v>
      </c>
    </row>
    <row r="10" spans="1:13" x14ac:dyDescent="0.3">
      <c r="B10" s="75"/>
      <c r="C10" s="75"/>
      <c r="D10" s="75"/>
      <c r="E10" s="75"/>
      <c r="F10" s="75"/>
    </row>
    <row r="12" spans="1:13" ht="28" x14ac:dyDescent="0.3">
      <c r="A12" s="16" t="s">
        <v>4</v>
      </c>
      <c r="B12" s="16" t="s">
        <v>0</v>
      </c>
      <c r="C12" s="16" t="s">
        <v>1</v>
      </c>
      <c r="D12" s="16" t="s">
        <v>8</v>
      </c>
      <c r="E12" s="16" t="s">
        <v>2</v>
      </c>
      <c r="F12" s="16" t="s">
        <v>9</v>
      </c>
      <c r="H12" t="s">
        <v>106</v>
      </c>
      <c r="I12" t="s">
        <v>98</v>
      </c>
    </row>
    <row r="13" spans="1:13" x14ac:dyDescent="0.3">
      <c r="A13" s="83"/>
      <c r="B13" s="84"/>
      <c r="C13" s="84"/>
      <c r="D13" s="84"/>
      <c r="E13" s="84"/>
      <c r="F13" s="84"/>
      <c r="H13" t="s">
        <v>31</v>
      </c>
      <c r="I13" t="s">
        <v>39</v>
      </c>
      <c r="J13" t="s">
        <v>40</v>
      </c>
      <c r="K13" t="s">
        <v>41</v>
      </c>
      <c r="L13" t="s">
        <v>42</v>
      </c>
      <c r="M13" t="s">
        <v>43</v>
      </c>
    </row>
    <row r="14" spans="1:13" x14ac:dyDescent="0.3">
      <c r="A14" s="5" t="s">
        <v>24</v>
      </c>
      <c r="B14" s="6">
        <v>42375</v>
      </c>
      <c r="C14" s="46" t="s">
        <v>3</v>
      </c>
      <c r="D14" s="48" t="s">
        <v>7</v>
      </c>
      <c r="E14" s="66">
        <v>25</v>
      </c>
      <c r="F14" s="66" t="s">
        <v>11</v>
      </c>
      <c r="H14" s="6">
        <v>42373</v>
      </c>
      <c r="I14">
        <f>MAX(E14:E20,E23:E24,E26:E28,E31:E33,E35:E39,E42:E47)</f>
        <v>25</v>
      </c>
      <c r="J14" s="33">
        <f>AVERAGE(E14:E20,E23:E24,E26:E28,E31:E33,E35:E39,E42:E47)</f>
        <v>10.115384615384615</v>
      </c>
      <c r="K14">
        <f>MAX(E59,E63,E66,E74,E86,E92:E93,E96)</f>
        <v>5</v>
      </c>
      <c r="L14">
        <f>AVERAGE(E59,E63,E66,E74,E86,E92:E93,E96)</f>
        <v>3.625</v>
      </c>
      <c r="M14" s="33">
        <f>AVERAGE(J14,L14)</f>
        <v>6.8701923076923075</v>
      </c>
    </row>
    <row r="15" spans="1:13" x14ac:dyDescent="0.3">
      <c r="A15" s="5" t="s">
        <v>99</v>
      </c>
      <c r="B15" s="6">
        <v>42375</v>
      </c>
      <c r="C15" s="5" t="s">
        <v>3</v>
      </c>
      <c r="D15" s="48" t="s">
        <v>7</v>
      </c>
      <c r="E15" s="49">
        <v>5</v>
      </c>
      <c r="F15" s="48" t="s">
        <v>10</v>
      </c>
      <c r="H15" s="6">
        <v>42375</v>
      </c>
    </row>
    <row r="16" spans="1:13" x14ac:dyDescent="0.3">
      <c r="A16" s="5" t="s">
        <v>24</v>
      </c>
      <c r="B16" s="6">
        <v>42375</v>
      </c>
      <c r="C16" s="5" t="s">
        <v>3</v>
      </c>
      <c r="D16" s="48" t="s">
        <v>7</v>
      </c>
      <c r="E16" s="48">
        <v>4</v>
      </c>
      <c r="F16" s="48" t="s">
        <v>11</v>
      </c>
      <c r="H16" s="6">
        <v>42377</v>
      </c>
    </row>
    <row r="17" spans="1:13" x14ac:dyDescent="0.3">
      <c r="A17" s="5" t="s">
        <v>5</v>
      </c>
      <c r="B17" s="6">
        <v>42375</v>
      </c>
      <c r="C17" s="46" t="s">
        <v>3</v>
      </c>
      <c r="D17" s="48" t="s">
        <v>7</v>
      </c>
      <c r="E17" s="5">
        <v>9</v>
      </c>
      <c r="F17" s="5" t="s">
        <v>11</v>
      </c>
      <c r="H17" s="6">
        <v>42387</v>
      </c>
    </row>
    <row r="18" spans="1:13" x14ac:dyDescent="0.3">
      <c r="A18" s="5" t="s">
        <v>5</v>
      </c>
      <c r="B18" s="6">
        <v>42375</v>
      </c>
      <c r="C18" s="46" t="s">
        <v>3</v>
      </c>
      <c r="D18" s="48" t="s">
        <v>7</v>
      </c>
      <c r="E18" s="5">
        <v>9</v>
      </c>
      <c r="F18" s="5" t="s">
        <v>11</v>
      </c>
      <c r="H18" s="6">
        <v>42389</v>
      </c>
    </row>
    <row r="19" spans="1:13" x14ac:dyDescent="0.3">
      <c r="A19" s="5" t="s">
        <v>5</v>
      </c>
      <c r="B19" s="6">
        <v>42375</v>
      </c>
      <c r="C19" s="46" t="s">
        <v>3</v>
      </c>
      <c r="D19" s="48" t="s">
        <v>7</v>
      </c>
      <c r="E19" s="5">
        <v>9</v>
      </c>
      <c r="F19" s="5" t="s">
        <v>11</v>
      </c>
      <c r="H19" s="6">
        <v>42391</v>
      </c>
    </row>
    <row r="20" spans="1:13" x14ac:dyDescent="0.3">
      <c r="A20" s="5" t="s">
        <v>99</v>
      </c>
      <c r="B20" s="6">
        <v>42375</v>
      </c>
      <c r="C20" s="46" t="s">
        <v>3</v>
      </c>
      <c r="D20" s="48" t="s">
        <v>7</v>
      </c>
      <c r="E20" s="5">
        <v>2</v>
      </c>
      <c r="F20" s="5" t="s">
        <v>11</v>
      </c>
      <c r="H20" s="12" t="s">
        <v>32</v>
      </c>
    </row>
    <row r="21" spans="1:13" x14ac:dyDescent="0.3">
      <c r="A21" s="8"/>
      <c r="B21" s="7"/>
      <c r="C21" s="8"/>
      <c r="D21" s="2" t="s">
        <v>20</v>
      </c>
      <c r="E21" s="3">
        <f>AVERAGE(E14:E20)</f>
        <v>9</v>
      </c>
      <c r="F21" s="8"/>
    </row>
    <row r="22" spans="1:13" x14ac:dyDescent="0.3">
      <c r="A22" s="8"/>
      <c r="B22" s="7"/>
      <c r="C22" s="8"/>
      <c r="D22" s="8"/>
      <c r="E22" s="8"/>
      <c r="F22" s="8"/>
      <c r="H22" t="s">
        <v>107</v>
      </c>
      <c r="I22" t="s">
        <v>98</v>
      </c>
    </row>
    <row r="23" spans="1:13" x14ac:dyDescent="0.3">
      <c r="A23" s="5" t="s">
        <v>99</v>
      </c>
      <c r="B23" s="6">
        <v>42377</v>
      </c>
      <c r="C23" s="46" t="s">
        <v>3</v>
      </c>
      <c r="D23" s="5" t="s">
        <v>7</v>
      </c>
      <c r="E23" s="5">
        <v>20</v>
      </c>
      <c r="F23" s="5" t="s">
        <v>10</v>
      </c>
      <c r="H23" t="s">
        <v>31</v>
      </c>
      <c r="I23" t="s">
        <v>39</v>
      </c>
      <c r="J23" t="s">
        <v>40</v>
      </c>
      <c r="K23" t="s">
        <v>41</v>
      </c>
      <c r="L23" t="s">
        <v>42</v>
      </c>
      <c r="M23" t="s">
        <v>43</v>
      </c>
    </row>
    <row r="24" spans="1:13" x14ac:dyDescent="0.3">
      <c r="A24" s="5" t="s">
        <v>100</v>
      </c>
      <c r="B24" s="6">
        <v>42377</v>
      </c>
      <c r="C24" s="46" t="s">
        <v>3</v>
      </c>
      <c r="D24" s="6" t="s">
        <v>7</v>
      </c>
      <c r="E24" s="5">
        <v>7</v>
      </c>
      <c r="F24" s="5" t="s">
        <v>10</v>
      </c>
      <c r="H24" s="6">
        <v>42373</v>
      </c>
      <c r="I24">
        <f>MAX(E25,E34)</f>
        <v>4</v>
      </c>
      <c r="J24">
        <f>AVERAGE(E25,E34)</f>
        <v>3.5</v>
      </c>
      <c r="K24">
        <f>MAX(E58,E60:E61,E62,E64,E65,E67:E69,E71,E72,E73,E75,E76,E77,E78,E79,E80,E81,E82,E83,E84,E85,E87,E91,E94,E95,E97,E98,E99,E100,E101,E102,E103,E106:E112,E113:E115,E118:E125,E126:E128,E132:E143)</f>
        <v>22</v>
      </c>
      <c r="L24">
        <f>AVERAGE(E58,E60:E61,E62,E64,E65,E67:E69,E71,E72,E73,E75,E76,E77,E78,E79,E80,E81,E82,E83,E84,E85,E87,E91,E94,E95,E97,E98,E99,E100,E101,E102,E103,E106:E112,E113:E115,E118:E125,E126:E128,E132:E143)</f>
        <v>9.3582089552238799</v>
      </c>
      <c r="M24">
        <f>AVERAGE(J24,L24)</f>
        <v>6.4291044776119399</v>
      </c>
    </row>
    <row r="25" spans="1:13" x14ac:dyDescent="0.3">
      <c r="A25" s="5" t="s">
        <v>16</v>
      </c>
      <c r="B25" s="6">
        <v>42377</v>
      </c>
      <c r="C25" s="46" t="s">
        <v>3</v>
      </c>
      <c r="D25" s="6" t="s">
        <v>6</v>
      </c>
      <c r="E25" s="5">
        <v>3</v>
      </c>
      <c r="F25" s="5" t="s">
        <v>10</v>
      </c>
      <c r="H25" s="6">
        <v>42375</v>
      </c>
    </row>
    <row r="26" spans="1:13" x14ac:dyDescent="0.3">
      <c r="A26" s="5" t="s">
        <v>5</v>
      </c>
      <c r="B26" s="6">
        <v>42377</v>
      </c>
      <c r="C26" s="46" t="s">
        <v>3</v>
      </c>
      <c r="D26" s="6" t="s">
        <v>7</v>
      </c>
      <c r="E26" s="5">
        <v>10</v>
      </c>
      <c r="F26" s="5" t="s">
        <v>11</v>
      </c>
      <c r="H26" s="6">
        <v>42377</v>
      </c>
    </row>
    <row r="27" spans="1:13" x14ac:dyDescent="0.3">
      <c r="A27" s="5" t="s">
        <v>5</v>
      </c>
      <c r="B27" s="6">
        <v>42377</v>
      </c>
      <c r="C27" s="46" t="s">
        <v>3</v>
      </c>
      <c r="D27" s="6" t="s">
        <v>7</v>
      </c>
      <c r="E27" s="5">
        <v>9</v>
      </c>
      <c r="F27" s="5" t="s">
        <v>11</v>
      </c>
      <c r="H27" s="6">
        <v>42387</v>
      </c>
    </row>
    <row r="28" spans="1:13" x14ac:dyDescent="0.3">
      <c r="A28" s="5" t="s">
        <v>5</v>
      </c>
      <c r="B28" s="6">
        <v>42377</v>
      </c>
      <c r="C28" s="46" t="s">
        <v>3</v>
      </c>
      <c r="D28" s="5" t="s">
        <v>7</v>
      </c>
      <c r="E28" s="5">
        <v>9</v>
      </c>
      <c r="F28" s="5" t="s">
        <v>11</v>
      </c>
      <c r="H28" s="6">
        <v>42389</v>
      </c>
    </row>
    <row r="29" spans="1:13" x14ac:dyDescent="0.3">
      <c r="D29" s="2" t="s">
        <v>20</v>
      </c>
      <c r="E29" s="3">
        <f>AVERAGE(E23:E28)</f>
        <v>9.6666666666666661</v>
      </c>
      <c r="H29" s="6">
        <v>42391</v>
      </c>
    </row>
    <row r="30" spans="1:13" x14ac:dyDescent="0.3">
      <c r="H30" s="12" t="s">
        <v>32</v>
      </c>
    </row>
    <row r="31" spans="1:13" x14ac:dyDescent="0.3">
      <c r="A31" s="5" t="s">
        <v>99</v>
      </c>
      <c r="B31" s="6">
        <v>42387</v>
      </c>
      <c r="C31" s="46" t="s">
        <v>3</v>
      </c>
      <c r="D31" s="5" t="s">
        <v>7</v>
      </c>
      <c r="E31" s="5">
        <v>7</v>
      </c>
      <c r="F31" s="5" t="s">
        <v>10</v>
      </c>
    </row>
    <row r="32" spans="1:13" x14ac:dyDescent="0.3">
      <c r="A32" s="5" t="s">
        <v>99</v>
      </c>
      <c r="B32" s="6">
        <v>42387</v>
      </c>
      <c r="C32" s="46" t="s">
        <v>3</v>
      </c>
      <c r="D32" s="5" t="s">
        <v>7</v>
      </c>
      <c r="E32" s="5">
        <v>23</v>
      </c>
      <c r="F32" s="5" t="s">
        <v>10</v>
      </c>
    </row>
    <row r="33" spans="1:6" x14ac:dyDescent="0.3">
      <c r="A33" s="5" t="s">
        <v>5</v>
      </c>
      <c r="B33" s="6">
        <v>42387</v>
      </c>
      <c r="C33" s="46" t="s">
        <v>3</v>
      </c>
      <c r="D33" s="5" t="s">
        <v>7</v>
      </c>
      <c r="E33" s="5">
        <v>20</v>
      </c>
      <c r="F33" s="5" t="s">
        <v>11</v>
      </c>
    </row>
    <row r="34" spans="1:6" x14ac:dyDescent="0.3">
      <c r="A34" s="5" t="s">
        <v>99</v>
      </c>
      <c r="B34" s="6">
        <v>42387</v>
      </c>
      <c r="C34" s="46" t="s">
        <v>3</v>
      </c>
      <c r="D34" s="5" t="s">
        <v>6</v>
      </c>
      <c r="E34" s="5">
        <v>4</v>
      </c>
      <c r="F34" s="5" t="s">
        <v>10</v>
      </c>
    </row>
    <row r="35" spans="1:6" x14ac:dyDescent="0.3">
      <c r="A35" s="5" t="s">
        <v>99</v>
      </c>
      <c r="B35" s="6">
        <v>42387</v>
      </c>
      <c r="C35" s="46" t="s">
        <v>3</v>
      </c>
      <c r="D35" s="5" t="s">
        <v>7</v>
      </c>
      <c r="E35" s="5">
        <v>13</v>
      </c>
      <c r="F35" s="5" t="s">
        <v>10</v>
      </c>
    </row>
    <row r="36" spans="1:6" x14ac:dyDescent="0.3">
      <c r="A36" s="5" t="s">
        <v>99</v>
      </c>
      <c r="B36" s="6">
        <v>42387</v>
      </c>
      <c r="C36" s="46" t="s">
        <v>3</v>
      </c>
      <c r="D36" s="65" t="s">
        <v>7</v>
      </c>
      <c r="E36" s="65">
        <v>2</v>
      </c>
      <c r="F36" s="5" t="s">
        <v>10</v>
      </c>
    </row>
    <row r="37" spans="1:6" x14ac:dyDescent="0.3">
      <c r="A37" s="5" t="s">
        <v>5</v>
      </c>
      <c r="B37" s="6">
        <v>42387</v>
      </c>
      <c r="C37" s="46" t="s">
        <v>3</v>
      </c>
      <c r="D37" s="65" t="s">
        <v>7</v>
      </c>
      <c r="E37" s="65">
        <v>7</v>
      </c>
      <c r="F37" s="5" t="s">
        <v>11</v>
      </c>
    </row>
    <row r="38" spans="1:6" x14ac:dyDescent="0.3">
      <c r="A38" s="65" t="s">
        <v>5</v>
      </c>
      <c r="B38" s="68">
        <v>42387</v>
      </c>
      <c r="C38" s="69" t="s">
        <v>3</v>
      </c>
      <c r="D38" s="65" t="s">
        <v>7</v>
      </c>
      <c r="E38" s="65">
        <v>7</v>
      </c>
      <c r="F38" s="65" t="s">
        <v>11</v>
      </c>
    </row>
    <row r="39" spans="1:6" s="8" customFormat="1" x14ac:dyDescent="0.3">
      <c r="A39" s="5" t="s">
        <v>99</v>
      </c>
      <c r="B39" s="6">
        <v>42387</v>
      </c>
      <c r="C39" s="46" t="s">
        <v>3</v>
      </c>
      <c r="D39" s="5" t="s">
        <v>7</v>
      </c>
      <c r="E39" s="5">
        <v>3</v>
      </c>
      <c r="F39" s="5" t="s">
        <v>10</v>
      </c>
    </row>
    <row r="40" spans="1:6" s="8" customFormat="1" x14ac:dyDescent="0.3">
      <c r="B40" s="7"/>
      <c r="C40" s="70"/>
      <c r="D40" s="41" t="s">
        <v>20</v>
      </c>
      <c r="E40" s="42">
        <f>AVERAGE(E31:E39)</f>
        <v>9.5555555555555554</v>
      </c>
    </row>
    <row r="41" spans="1:6" x14ac:dyDescent="0.3">
      <c r="A41" s="50"/>
      <c r="B41" s="51"/>
      <c r="C41" s="50"/>
      <c r="D41" s="50"/>
      <c r="E41" s="50"/>
      <c r="F41" s="50"/>
    </row>
    <row r="42" spans="1:6" x14ac:dyDescent="0.3">
      <c r="A42" s="50" t="s">
        <v>5</v>
      </c>
      <c r="B42" s="51">
        <v>42389</v>
      </c>
      <c r="C42" s="46" t="s">
        <v>3</v>
      </c>
      <c r="D42" s="50" t="s">
        <v>7</v>
      </c>
      <c r="E42" s="50">
        <v>17</v>
      </c>
      <c r="F42" s="50" t="s">
        <v>101</v>
      </c>
    </row>
    <row r="43" spans="1:6" x14ac:dyDescent="0.3">
      <c r="A43" s="50" t="s">
        <v>5</v>
      </c>
      <c r="B43" s="51">
        <v>42389</v>
      </c>
      <c r="C43" s="46" t="s">
        <v>3</v>
      </c>
      <c r="D43" s="50" t="s">
        <v>7</v>
      </c>
      <c r="E43" s="50">
        <v>13</v>
      </c>
      <c r="F43" s="50" t="s">
        <v>101</v>
      </c>
    </row>
    <row r="44" spans="1:6" x14ac:dyDescent="0.3">
      <c r="A44" s="50" t="s">
        <v>5</v>
      </c>
      <c r="B44" s="51">
        <v>42389</v>
      </c>
      <c r="C44" s="46" t="s">
        <v>3</v>
      </c>
      <c r="D44" s="50" t="s">
        <v>7</v>
      </c>
      <c r="E44" s="50">
        <v>12</v>
      </c>
      <c r="F44" s="50" t="s">
        <v>101</v>
      </c>
    </row>
    <row r="45" spans="1:6" x14ac:dyDescent="0.3">
      <c r="A45" s="5" t="s">
        <v>5</v>
      </c>
      <c r="B45" s="51">
        <v>42389</v>
      </c>
      <c r="C45" s="46" t="s">
        <v>3</v>
      </c>
      <c r="D45" s="5" t="s">
        <v>7</v>
      </c>
      <c r="E45" s="5">
        <v>12</v>
      </c>
      <c r="F45" s="5" t="s">
        <v>101</v>
      </c>
    </row>
    <row r="46" spans="1:6" x14ac:dyDescent="0.3">
      <c r="A46" s="5" t="s">
        <v>64</v>
      </c>
      <c r="B46" s="51">
        <v>42389</v>
      </c>
      <c r="C46" s="46" t="s">
        <v>3</v>
      </c>
      <c r="D46" s="5" t="s">
        <v>7</v>
      </c>
      <c r="E46" s="5">
        <v>5</v>
      </c>
      <c r="F46" s="5" t="s">
        <v>101</v>
      </c>
    </row>
    <row r="47" spans="1:6" x14ac:dyDescent="0.3">
      <c r="A47" s="5" t="s">
        <v>21</v>
      </c>
      <c r="B47" s="51">
        <v>42389</v>
      </c>
      <c r="C47" s="46" t="s">
        <v>3</v>
      </c>
      <c r="D47" s="65" t="s">
        <v>7</v>
      </c>
      <c r="E47" s="65">
        <v>4</v>
      </c>
      <c r="F47" s="5" t="s">
        <v>10</v>
      </c>
    </row>
    <row r="48" spans="1:6" x14ac:dyDescent="0.3">
      <c r="C48" s="46"/>
      <c r="D48" s="41" t="s">
        <v>20</v>
      </c>
      <c r="E48" s="42">
        <f>AVERAGE(E42:E47)</f>
        <v>10.5</v>
      </c>
      <c r="F48" s="64"/>
    </row>
    <row r="49" spans="1:6" x14ac:dyDescent="0.3">
      <c r="A49" s="5"/>
      <c r="B49" s="6"/>
      <c r="C49" s="5"/>
      <c r="D49" s="5"/>
      <c r="E49" s="5"/>
      <c r="F49" s="5"/>
    </row>
    <row r="50" spans="1:6" x14ac:dyDescent="0.3">
      <c r="A50" s="5" t="s">
        <v>99</v>
      </c>
      <c r="B50" s="6">
        <v>42391</v>
      </c>
      <c r="C50" s="46" t="s">
        <v>3</v>
      </c>
      <c r="D50" s="5" t="s">
        <v>7</v>
      </c>
      <c r="E50" s="5">
        <v>6</v>
      </c>
      <c r="F50" s="5" t="s">
        <v>10</v>
      </c>
    </row>
    <row r="51" spans="1:6" x14ac:dyDescent="0.3">
      <c r="A51" s="5" t="s">
        <v>64</v>
      </c>
      <c r="B51" s="6">
        <v>42391</v>
      </c>
      <c r="C51" s="46" t="s">
        <v>3</v>
      </c>
      <c r="D51" s="5" t="s">
        <v>7</v>
      </c>
      <c r="E51" s="5">
        <v>7</v>
      </c>
      <c r="F51" s="5" t="s">
        <v>11</v>
      </c>
    </row>
    <row r="52" spans="1:6" x14ac:dyDescent="0.3">
      <c r="A52" s="5" t="s">
        <v>64</v>
      </c>
      <c r="B52" s="6">
        <v>42391</v>
      </c>
      <c r="C52" s="46" t="s">
        <v>3</v>
      </c>
      <c r="D52" s="5" t="s">
        <v>7</v>
      </c>
      <c r="E52" s="5">
        <v>6</v>
      </c>
      <c r="F52" s="5" t="s">
        <v>11</v>
      </c>
    </row>
    <row r="53" spans="1:6" x14ac:dyDescent="0.3">
      <c r="A53" s="5" t="s">
        <v>99</v>
      </c>
      <c r="B53" s="6">
        <v>42391</v>
      </c>
      <c r="C53" s="46" t="s">
        <v>3</v>
      </c>
      <c r="D53" s="5" t="s">
        <v>7</v>
      </c>
      <c r="E53" s="5">
        <v>5</v>
      </c>
      <c r="F53" s="5" t="s">
        <v>10</v>
      </c>
    </row>
    <row r="54" spans="1:6" x14ac:dyDescent="0.3">
      <c r="A54" s="5" t="s">
        <v>64</v>
      </c>
      <c r="B54" s="6">
        <v>42391</v>
      </c>
      <c r="C54" s="46" t="s">
        <v>3</v>
      </c>
      <c r="D54" s="65" t="s">
        <v>7</v>
      </c>
      <c r="E54" s="65">
        <v>5</v>
      </c>
      <c r="F54" s="5" t="s">
        <v>11</v>
      </c>
    </row>
    <row r="55" spans="1:6" x14ac:dyDescent="0.3">
      <c r="A55" s="5" t="s">
        <v>64</v>
      </c>
      <c r="B55" s="6">
        <v>42391</v>
      </c>
      <c r="C55" s="46" t="s">
        <v>3</v>
      </c>
      <c r="D55" s="5" t="s">
        <v>7</v>
      </c>
      <c r="E55" s="5">
        <v>5</v>
      </c>
      <c r="F55" s="5" t="s">
        <v>11</v>
      </c>
    </row>
    <row r="56" spans="1:6" x14ac:dyDescent="0.3">
      <c r="D56" s="41" t="s">
        <v>20</v>
      </c>
      <c r="E56" s="42">
        <f>AVERAGE(E50:E55)</f>
        <v>5.666666666666667</v>
      </c>
      <c r="F56" s="64"/>
    </row>
    <row r="57" spans="1:6" x14ac:dyDescent="0.3">
      <c r="A57" s="85" t="s">
        <v>19</v>
      </c>
      <c r="B57" s="85"/>
      <c r="C57" s="85"/>
      <c r="D57" s="85"/>
      <c r="E57" s="85"/>
      <c r="F57" s="86"/>
    </row>
    <row r="58" spans="1:6" x14ac:dyDescent="0.3">
      <c r="A58" s="72" t="s">
        <v>93</v>
      </c>
      <c r="B58" s="6">
        <v>42373</v>
      </c>
      <c r="C58" s="46" t="s">
        <v>3</v>
      </c>
      <c r="D58" s="71" t="s">
        <v>6</v>
      </c>
      <c r="E58" s="73">
        <v>21</v>
      </c>
      <c r="F58" s="72" t="s">
        <v>10</v>
      </c>
    </row>
    <row r="59" spans="1:6" x14ac:dyDescent="0.3">
      <c r="A59" s="72" t="s">
        <v>64</v>
      </c>
      <c r="B59" s="6">
        <v>42373</v>
      </c>
      <c r="C59" s="46" t="s">
        <v>3</v>
      </c>
      <c r="D59" s="71" t="s">
        <v>7</v>
      </c>
      <c r="E59" s="73">
        <v>3</v>
      </c>
      <c r="F59" s="72" t="s">
        <v>11</v>
      </c>
    </row>
    <row r="60" spans="1:6" x14ac:dyDescent="0.3">
      <c r="A60" s="72" t="s">
        <v>16</v>
      </c>
      <c r="B60" s="6">
        <v>42373</v>
      </c>
      <c r="C60" s="46" t="s">
        <v>3</v>
      </c>
      <c r="D60" s="71" t="s">
        <v>6</v>
      </c>
      <c r="E60" s="73">
        <v>19</v>
      </c>
      <c r="F60" s="72" t="s">
        <v>10</v>
      </c>
    </row>
    <row r="61" spans="1:6" x14ac:dyDescent="0.3">
      <c r="A61" s="72" t="s">
        <v>93</v>
      </c>
      <c r="B61" s="6">
        <v>42373</v>
      </c>
      <c r="C61" s="46" t="s">
        <v>3</v>
      </c>
      <c r="D61" s="71" t="s">
        <v>6</v>
      </c>
      <c r="E61" s="73">
        <v>19</v>
      </c>
      <c r="F61" s="72" t="s">
        <v>10</v>
      </c>
    </row>
    <row r="62" spans="1:6" x14ac:dyDescent="0.3">
      <c r="A62" s="72" t="s">
        <v>93</v>
      </c>
      <c r="B62" s="6">
        <v>42373</v>
      </c>
      <c r="C62" s="46" t="s">
        <v>3</v>
      </c>
      <c r="D62" s="71" t="s">
        <v>6</v>
      </c>
      <c r="E62" s="73">
        <v>15</v>
      </c>
      <c r="F62" s="72" t="s">
        <v>10</v>
      </c>
    </row>
    <row r="63" spans="1:6" x14ac:dyDescent="0.3">
      <c r="A63" s="72" t="s">
        <v>5</v>
      </c>
      <c r="B63" s="6">
        <v>42373</v>
      </c>
      <c r="C63" s="46" t="s">
        <v>3</v>
      </c>
      <c r="D63" s="71" t="s">
        <v>7</v>
      </c>
      <c r="E63" s="73">
        <v>4</v>
      </c>
      <c r="F63" s="72" t="s">
        <v>11</v>
      </c>
    </row>
    <row r="64" spans="1:6" x14ac:dyDescent="0.3">
      <c r="A64" s="72" t="s">
        <v>16</v>
      </c>
      <c r="B64" s="6">
        <v>42373</v>
      </c>
      <c r="C64" s="46" t="s">
        <v>3</v>
      </c>
      <c r="D64" s="71" t="s">
        <v>6</v>
      </c>
      <c r="E64" s="73">
        <v>9</v>
      </c>
      <c r="F64" s="72" t="s">
        <v>10</v>
      </c>
    </row>
    <row r="65" spans="1:6" x14ac:dyDescent="0.3">
      <c r="A65" s="72" t="s">
        <v>16</v>
      </c>
      <c r="B65" s="6">
        <v>42373</v>
      </c>
      <c r="C65" s="46" t="s">
        <v>3</v>
      </c>
      <c r="D65" s="71" t="s">
        <v>6</v>
      </c>
      <c r="E65" s="73">
        <v>9</v>
      </c>
      <c r="F65" s="72" t="s">
        <v>10</v>
      </c>
    </row>
    <row r="66" spans="1:6" x14ac:dyDescent="0.3">
      <c r="A66" s="72" t="s">
        <v>64</v>
      </c>
      <c r="B66" s="6">
        <v>42373</v>
      </c>
      <c r="C66" s="46" t="s">
        <v>3</v>
      </c>
      <c r="D66" s="71" t="s">
        <v>7</v>
      </c>
      <c r="E66" s="73">
        <v>5</v>
      </c>
      <c r="F66" s="72" t="s">
        <v>11</v>
      </c>
    </row>
    <row r="67" spans="1:6" x14ac:dyDescent="0.3">
      <c r="A67" s="72" t="s">
        <v>93</v>
      </c>
      <c r="B67" s="6">
        <v>42373</v>
      </c>
      <c r="C67" s="46" t="s">
        <v>3</v>
      </c>
      <c r="D67" s="71" t="s">
        <v>6</v>
      </c>
      <c r="E67" s="5">
        <v>5</v>
      </c>
      <c r="F67" s="5" t="s">
        <v>10</v>
      </c>
    </row>
    <row r="68" spans="1:6" x14ac:dyDescent="0.3">
      <c r="A68" s="72" t="s">
        <v>93</v>
      </c>
      <c r="B68" s="6">
        <v>42373</v>
      </c>
      <c r="C68" s="46" t="s">
        <v>3</v>
      </c>
      <c r="D68" s="71" t="s">
        <v>6</v>
      </c>
      <c r="E68" s="5">
        <v>5</v>
      </c>
      <c r="F68" s="5" t="s">
        <v>11</v>
      </c>
    </row>
    <row r="69" spans="1:6" x14ac:dyDescent="0.3">
      <c r="A69" s="72" t="s">
        <v>93</v>
      </c>
      <c r="B69" s="6">
        <v>42373</v>
      </c>
      <c r="C69" s="46" t="s">
        <v>3</v>
      </c>
      <c r="D69" s="71" t="s">
        <v>6</v>
      </c>
      <c r="E69" s="5">
        <v>5</v>
      </c>
      <c r="F69" s="5" t="s">
        <v>11</v>
      </c>
    </row>
    <row r="70" spans="1:6" x14ac:dyDescent="0.3">
      <c r="D70" s="2" t="s">
        <v>20</v>
      </c>
      <c r="E70" s="3">
        <f>AVERAGE(E58:E69)</f>
        <v>9.9166666666666661</v>
      </c>
    </row>
    <row r="71" spans="1:6" x14ac:dyDescent="0.3">
      <c r="A71" s="5"/>
      <c r="B71" s="6">
        <v>42375</v>
      </c>
      <c r="C71" s="5" t="s">
        <v>19</v>
      </c>
      <c r="D71" s="5" t="s">
        <v>6</v>
      </c>
      <c r="E71" s="5">
        <v>20</v>
      </c>
      <c r="F71" s="5" t="s">
        <v>10</v>
      </c>
    </row>
    <row r="72" spans="1:6" x14ac:dyDescent="0.3">
      <c r="A72" s="5" t="s">
        <v>16</v>
      </c>
      <c r="B72" s="6">
        <v>42375</v>
      </c>
      <c r="C72" s="5" t="s">
        <v>19</v>
      </c>
      <c r="D72" s="5" t="s">
        <v>6</v>
      </c>
      <c r="E72" s="5">
        <v>22</v>
      </c>
      <c r="F72" s="5" t="s">
        <v>10</v>
      </c>
    </row>
    <row r="73" spans="1:6" x14ac:dyDescent="0.3">
      <c r="A73" s="5" t="s">
        <v>18</v>
      </c>
      <c r="B73" s="6">
        <v>42375</v>
      </c>
      <c r="C73" s="5" t="s">
        <v>19</v>
      </c>
      <c r="D73" s="5" t="s">
        <v>6</v>
      </c>
      <c r="E73" s="5">
        <v>20</v>
      </c>
      <c r="F73" s="5" t="s">
        <v>10</v>
      </c>
    </row>
    <row r="74" spans="1:6" x14ac:dyDescent="0.3">
      <c r="A74" s="5" t="s">
        <v>18</v>
      </c>
      <c r="B74" s="6">
        <v>42375</v>
      </c>
      <c r="C74" s="5" t="s">
        <v>19</v>
      </c>
      <c r="D74" s="5" t="s">
        <v>7</v>
      </c>
      <c r="E74" s="5">
        <v>4</v>
      </c>
      <c r="F74" s="5" t="s">
        <v>10</v>
      </c>
    </row>
    <row r="75" spans="1:6" x14ac:dyDescent="0.3">
      <c r="A75" s="5" t="s">
        <v>18</v>
      </c>
      <c r="B75" s="6">
        <v>42375</v>
      </c>
      <c r="C75" s="5" t="s">
        <v>19</v>
      </c>
      <c r="D75" s="5" t="s">
        <v>6</v>
      </c>
      <c r="E75" s="5">
        <v>15</v>
      </c>
      <c r="F75" s="5" t="s">
        <v>11</v>
      </c>
    </row>
    <row r="76" spans="1:6" x14ac:dyDescent="0.3">
      <c r="A76" s="5" t="s">
        <v>18</v>
      </c>
      <c r="B76" s="6">
        <v>42375</v>
      </c>
      <c r="C76" s="5" t="s">
        <v>19</v>
      </c>
      <c r="D76" s="5" t="s">
        <v>6</v>
      </c>
      <c r="E76" s="5">
        <v>10</v>
      </c>
      <c r="F76" s="5" t="s">
        <v>10</v>
      </c>
    </row>
    <row r="77" spans="1:6" x14ac:dyDescent="0.3">
      <c r="A77" s="19" t="s">
        <v>18</v>
      </c>
      <c r="B77" s="6">
        <v>42375</v>
      </c>
      <c r="C77" s="5" t="s">
        <v>19</v>
      </c>
      <c r="D77" s="5" t="s">
        <v>6</v>
      </c>
      <c r="E77" s="5">
        <v>9</v>
      </c>
      <c r="F77" s="5" t="s">
        <v>10</v>
      </c>
    </row>
    <row r="78" spans="1:6" x14ac:dyDescent="0.3">
      <c r="A78" s="19" t="s">
        <v>18</v>
      </c>
      <c r="B78" s="6">
        <v>42375</v>
      </c>
      <c r="C78" s="5" t="s">
        <v>19</v>
      </c>
      <c r="D78" s="5" t="s">
        <v>6</v>
      </c>
      <c r="E78" s="5">
        <v>8</v>
      </c>
      <c r="F78" s="5" t="s">
        <v>10</v>
      </c>
    </row>
    <row r="79" spans="1:6" x14ac:dyDescent="0.3">
      <c r="A79" s="19" t="s">
        <v>18</v>
      </c>
      <c r="B79" s="6">
        <v>42375</v>
      </c>
      <c r="C79" s="5" t="s">
        <v>19</v>
      </c>
      <c r="D79" s="5" t="s">
        <v>6</v>
      </c>
      <c r="E79" s="5">
        <v>9</v>
      </c>
      <c r="F79" s="5" t="s">
        <v>10</v>
      </c>
    </row>
    <row r="80" spans="1:6" x14ac:dyDescent="0.3">
      <c r="A80" s="19" t="s">
        <v>16</v>
      </c>
      <c r="B80" s="6">
        <v>42375</v>
      </c>
      <c r="C80" s="5" t="s">
        <v>19</v>
      </c>
      <c r="D80" s="5" t="s">
        <v>6</v>
      </c>
      <c r="E80" s="5">
        <v>5</v>
      </c>
      <c r="F80" s="5" t="s">
        <v>10</v>
      </c>
    </row>
    <row r="81" spans="1:6" x14ac:dyDescent="0.3">
      <c r="A81" s="5" t="s">
        <v>18</v>
      </c>
      <c r="B81" s="6">
        <v>42375</v>
      </c>
      <c r="C81" s="5" t="s">
        <v>19</v>
      </c>
      <c r="D81" s="5" t="s">
        <v>6</v>
      </c>
      <c r="E81" s="5">
        <v>1</v>
      </c>
      <c r="F81" s="5" t="s">
        <v>10</v>
      </c>
    </row>
    <row r="82" spans="1:6" x14ac:dyDescent="0.3">
      <c r="A82" s="5" t="s">
        <v>18</v>
      </c>
      <c r="B82" s="6">
        <v>42375</v>
      </c>
      <c r="C82" s="5" t="s">
        <v>19</v>
      </c>
      <c r="D82" s="5" t="s">
        <v>6</v>
      </c>
      <c r="E82" s="5">
        <v>4</v>
      </c>
      <c r="F82" s="5" t="s">
        <v>10</v>
      </c>
    </row>
    <row r="83" spans="1:6" x14ac:dyDescent="0.3">
      <c r="A83" s="5" t="s">
        <v>16</v>
      </c>
      <c r="B83" s="6">
        <v>42375</v>
      </c>
      <c r="C83" s="5" t="s">
        <v>19</v>
      </c>
      <c r="D83" s="5" t="s">
        <v>6</v>
      </c>
      <c r="E83" s="5">
        <v>9</v>
      </c>
      <c r="F83" s="5" t="s">
        <v>10</v>
      </c>
    </row>
    <row r="84" spans="1:6" x14ac:dyDescent="0.3">
      <c r="A84" s="5" t="s">
        <v>16</v>
      </c>
      <c r="B84" s="6">
        <v>42375</v>
      </c>
      <c r="C84" s="5" t="s">
        <v>19</v>
      </c>
      <c r="D84" s="5" t="s">
        <v>6</v>
      </c>
      <c r="E84" s="5">
        <v>8</v>
      </c>
      <c r="F84" s="5" t="s">
        <v>10</v>
      </c>
    </row>
    <row r="85" spans="1:6" x14ac:dyDescent="0.3">
      <c r="A85" s="5" t="s">
        <v>16</v>
      </c>
      <c r="B85" s="6">
        <v>42375</v>
      </c>
      <c r="C85" s="5" t="s">
        <v>19</v>
      </c>
      <c r="D85" s="5" t="s">
        <v>6</v>
      </c>
      <c r="E85" s="5">
        <v>8</v>
      </c>
      <c r="F85" s="5" t="s">
        <v>10</v>
      </c>
    </row>
    <row r="86" spans="1:6" x14ac:dyDescent="0.3">
      <c r="A86" s="5" t="s">
        <v>93</v>
      </c>
      <c r="B86" s="6">
        <v>42375</v>
      </c>
      <c r="C86" s="5" t="s">
        <v>19</v>
      </c>
      <c r="D86" s="5" t="s">
        <v>7</v>
      </c>
      <c r="E86" s="5">
        <v>2</v>
      </c>
      <c r="F86" s="5" t="s">
        <v>11</v>
      </c>
    </row>
    <row r="87" spans="1:6" x14ac:dyDescent="0.3">
      <c r="A87" s="5" t="s">
        <v>93</v>
      </c>
      <c r="B87" s="6">
        <v>42375</v>
      </c>
      <c r="C87" s="5" t="s">
        <v>19</v>
      </c>
      <c r="D87" s="5" t="s">
        <v>6</v>
      </c>
      <c r="E87" s="5">
        <v>8</v>
      </c>
      <c r="F87" s="5" t="s">
        <v>10</v>
      </c>
    </row>
    <row r="88" spans="1:6" x14ac:dyDescent="0.3">
      <c r="D88" s="2" t="s">
        <v>20</v>
      </c>
      <c r="E88" s="3">
        <f>AVERAGE(E71:E87)</f>
        <v>9.5294117647058822</v>
      </c>
    </row>
    <row r="91" spans="1:6" x14ac:dyDescent="0.3">
      <c r="A91" s="5" t="s">
        <v>89</v>
      </c>
      <c r="B91" s="6">
        <v>42377</v>
      </c>
      <c r="C91" s="5" t="s">
        <v>19</v>
      </c>
      <c r="D91" s="5" t="s">
        <v>6</v>
      </c>
      <c r="E91" s="5">
        <v>2</v>
      </c>
      <c r="F91" s="5" t="s">
        <v>10</v>
      </c>
    </row>
    <row r="92" spans="1:6" x14ac:dyDescent="0.3">
      <c r="A92" s="5" t="s">
        <v>102</v>
      </c>
      <c r="B92" s="6">
        <v>42377</v>
      </c>
      <c r="C92" s="5" t="s">
        <v>19</v>
      </c>
      <c r="D92" s="5" t="s">
        <v>7</v>
      </c>
      <c r="E92" s="5">
        <v>4</v>
      </c>
      <c r="F92" s="5" t="s">
        <v>11</v>
      </c>
    </row>
    <row r="93" spans="1:6" x14ac:dyDescent="0.3">
      <c r="A93" s="5" t="s">
        <v>103</v>
      </c>
      <c r="B93" s="6">
        <v>42377</v>
      </c>
      <c r="C93" s="5" t="s">
        <v>19</v>
      </c>
      <c r="D93" s="5" t="s">
        <v>7</v>
      </c>
      <c r="E93" s="5">
        <v>4</v>
      </c>
      <c r="F93" s="5" t="s">
        <v>11</v>
      </c>
    </row>
    <row r="94" spans="1:6" x14ac:dyDescent="0.3">
      <c r="A94" s="5" t="s">
        <v>93</v>
      </c>
      <c r="B94" s="6">
        <v>42377</v>
      </c>
      <c r="C94" s="5" t="s">
        <v>19</v>
      </c>
      <c r="D94" s="5" t="s">
        <v>6</v>
      </c>
      <c r="E94" s="5">
        <v>5</v>
      </c>
      <c r="F94" s="5" t="s">
        <v>11</v>
      </c>
    </row>
    <row r="95" spans="1:6" x14ac:dyDescent="0.3">
      <c r="A95" s="5" t="s">
        <v>16</v>
      </c>
      <c r="B95" s="6">
        <v>42377</v>
      </c>
      <c r="C95" s="5" t="s">
        <v>19</v>
      </c>
      <c r="D95" s="5" t="s">
        <v>6</v>
      </c>
      <c r="E95" s="5">
        <v>20</v>
      </c>
      <c r="F95" s="5" t="s">
        <v>10</v>
      </c>
    </row>
    <row r="96" spans="1:6" x14ac:dyDescent="0.3">
      <c r="A96" s="5" t="s">
        <v>103</v>
      </c>
      <c r="B96" s="6">
        <v>42377</v>
      </c>
      <c r="C96" s="5" t="s">
        <v>19</v>
      </c>
      <c r="D96" s="5" t="s">
        <v>7</v>
      </c>
      <c r="E96" s="5">
        <v>3</v>
      </c>
      <c r="F96" s="5" t="s">
        <v>11</v>
      </c>
    </row>
    <row r="97" spans="1:6" x14ac:dyDescent="0.3">
      <c r="A97" s="5" t="s">
        <v>93</v>
      </c>
      <c r="B97" s="6">
        <v>42377</v>
      </c>
      <c r="C97" s="5" t="s">
        <v>19</v>
      </c>
      <c r="D97" s="5" t="s">
        <v>6</v>
      </c>
      <c r="E97" s="5">
        <v>16</v>
      </c>
      <c r="F97" s="5" t="s">
        <v>10</v>
      </c>
    </row>
    <row r="98" spans="1:6" x14ac:dyDescent="0.3">
      <c r="A98" s="5" t="s">
        <v>93</v>
      </c>
      <c r="B98" s="6">
        <v>42377</v>
      </c>
      <c r="C98" s="5" t="s">
        <v>19</v>
      </c>
      <c r="D98" s="5" t="s">
        <v>6</v>
      </c>
      <c r="E98" s="5">
        <v>14</v>
      </c>
      <c r="F98" s="5" t="s">
        <v>10</v>
      </c>
    </row>
    <row r="99" spans="1:6" x14ac:dyDescent="0.3">
      <c r="A99" s="5" t="s">
        <v>93</v>
      </c>
      <c r="B99" s="6">
        <v>42377</v>
      </c>
      <c r="C99" s="5" t="s">
        <v>19</v>
      </c>
      <c r="D99" s="5" t="s">
        <v>6</v>
      </c>
      <c r="E99" s="5">
        <v>3</v>
      </c>
      <c r="F99" s="5" t="s">
        <v>11</v>
      </c>
    </row>
    <row r="100" spans="1:6" x14ac:dyDescent="0.3">
      <c r="A100" s="5" t="s">
        <v>93</v>
      </c>
      <c r="B100" s="6">
        <v>42377</v>
      </c>
      <c r="C100" s="5" t="s">
        <v>19</v>
      </c>
      <c r="D100" s="5" t="s">
        <v>6</v>
      </c>
      <c r="E100" s="5">
        <v>11</v>
      </c>
      <c r="F100" s="5" t="s">
        <v>10</v>
      </c>
    </row>
    <row r="101" spans="1:6" x14ac:dyDescent="0.3">
      <c r="A101" s="5" t="s">
        <v>93</v>
      </c>
      <c r="B101" s="6">
        <v>42377</v>
      </c>
      <c r="C101" s="5" t="s">
        <v>19</v>
      </c>
      <c r="D101" s="5" t="s">
        <v>6</v>
      </c>
      <c r="E101" s="5">
        <v>12</v>
      </c>
      <c r="F101" s="5" t="s">
        <v>10</v>
      </c>
    </row>
    <row r="102" spans="1:6" x14ac:dyDescent="0.3">
      <c r="A102" s="5" t="s">
        <v>93</v>
      </c>
      <c r="B102" s="6">
        <v>42377</v>
      </c>
      <c r="C102" s="5" t="s">
        <v>19</v>
      </c>
      <c r="D102" s="5" t="s">
        <v>6</v>
      </c>
      <c r="E102" s="5">
        <v>12</v>
      </c>
      <c r="F102" s="5" t="s">
        <v>10</v>
      </c>
    </row>
    <row r="103" spans="1:6" x14ac:dyDescent="0.3">
      <c r="A103" s="5" t="s">
        <v>93</v>
      </c>
      <c r="B103" s="6">
        <v>42377</v>
      </c>
      <c r="C103" s="5" t="s">
        <v>19</v>
      </c>
      <c r="D103" s="5" t="s">
        <v>6</v>
      </c>
      <c r="E103" s="5">
        <v>5</v>
      </c>
      <c r="F103" s="5" t="s">
        <v>10</v>
      </c>
    </row>
    <row r="104" spans="1:6" x14ac:dyDescent="0.3">
      <c r="D104" s="2" t="s">
        <v>20</v>
      </c>
      <c r="E104" s="3">
        <f>AVERAGE(E91:E103)</f>
        <v>8.5384615384615383</v>
      </c>
    </row>
    <row r="106" spans="1:6" x14ac:dyDescent="0.3">
      <c r="A106" s="5" t="s">
        <v>16</v>
      </c>
      <c r="B106" s="6">
        <v>42387</v>
      </c>
      <c r="C106" s="5" t="s">
        <v>19</v>
      </c>
      <c r="D106" s="5" t="s">
        <v>6</v>
      </c>
      <c r="E106" s="5">
        <v>7</v>
      </c>
      <c r="F106" s="5" t="s">
        <v>10</v>
      </c>
    </row>
    <row r="107" spans="1:6" x14ac:dyDescent="0.3">
      <c r="A107" s="5" t="s">
        <v>93</v>
      </c>
      <c r="B107" s="6">
        <v>42387</v>
      </c>
      <c r="C107" s="5" t="s">
        <v>19</v>
      </c>
      <c r="D107" s="5" t="s">
        <v>6</v>
      </c>
      <c r="E107" s="5">
        <v>5</v>
      </c>
      <c r="F107" s="5" t="s">
        <v>10</v>
      </c>
    </row>
    <row r="108" spans="1:6" x14ac:dyDescent="0.3">
      <c r="A108" s="5" t="s">
        <v>93</v>
      </c>
      <c r="B108" s="6">
        <v>42387</v>
      </c>
      <c r="C108" s="5" t="s">
        <v>19</v>
      </c>
      <c r="D108" s="5" t="s">
        <v>6</v>
      </c>
      <c r="E108" s="5">
        <v>14</v>
      </c>
      <c r="F108" s="5" t="s">
        <v>10</v>
      </c>
    </row>
    <row r="109" spans="1:6" x14ac:dyDescent="0.3">
      <c r="A109" s="5" t="s">
        <v>16</v>
      </c>
      <c r="B109" s="6">
        <v>42387</v>
      </c>
      <c r="C109" s="5" t="s">
        <v>19</v>
      </c>
      <c r="D109" s="5" t="s">
        <v>6</v>
      </c>
      <c r="E109" s="5">
        <v>4</v>
      </c>
      <c r="F109" s="5" t="s">
        <v>10</v>
      </c>
    </row>
    <row r="110" spans="1:6" x14ac:dyDescent="0.3">
      <c r="A110" s="5" t="s">
        <v>93</v>
      </c>
      <c r="B110" s="6">
        <v>42387</v>
      </c>
      <c r="C110" s="5" t="s">
        <v>19</v>
      </c>
      <c r="D110" s="5" t="s">
        <v>6</v>
      </c>
      <c r="E110" s="5">
        <v>14</v>
      </c>
      <c r="F110" s="5" t="s">
        <v>10</v>
      </c>
    </row>
    <row r="111" spans="1:6" x14ac:dyDescent="0.3">
      <c r="A111" s="5" t="s">
        <v>93</v>
      </c>
      <c r="B111" s="6">
        <v>42387</v>
      </c>
      <c r="C111" s="5" t="s">
        <v>19</v>
      </c>
      <c r="D111" s="5" t="s">
        <v>6</v>
      </c>
      <c r="E111" s="5">
        <v>13</v>
      </c>
      <c r="F111" s="5" t="s">
        <v>10</v>
      </c>
    </row>
    <row r="112" spans="1:6" x14ac:dyDescent="0.3">
      <c r="A112" s="5" t="s">
        <v>93</v>
      </c>
      <c r="B112" s="6">
        <v>42387</v>
      </c>
      <c r="C112" s="5" t="s">
        <v>19</v>
      </c>
      <c r="D112" s="5" t="s">
        <v>6</v>
      </c>
      <c r="E112" s="5">
        <v>7</v>
      </c>
      <c r="F112" s="5" t="s">
        <v>10</v>
      </c>
    </row>
    <row r="113" spans="1:6" x14ac:dyDescent="0.3">
      <c r="A113" s="5" t="s">
        <v>16</v>
      </c>
      <c r="B113" s="6">
        <v>42387</v>
      </c>
      <c r="C113" s="5" t="s">
        <v>19</v>
      </c>
      <c r="D113" s="5" t="s">
        <v>6</v>
      </c>
      <c r="E113" s="5">
        <v>8</v>
      </c>
      <c r="F113" s="5" t="s">
        <v>10</v>
      </c>
    </row>
    <row r="114" spans="1:6" x14ac:dyDescent="0.3">
      <c r="A114" s="5" t="s">
        <v>93</v>
      </c>
      <c r="B114" s="6">
        <v>42387</v>
      </c>
      <c r="C114" s="5" t="s">
        <v>19</v>
      </c>
      <c r="D114" s="5" t="s">
        <v>6</v>
      </c>
      <c r="E114" s="5">
        <v>2</v>
      </c>
      <c r="F114" s="5" t="s">
        <v>10</v>
      </c>
    </row>
    <row r="115" spans="1:6" x14ac:dyDescent="0.3">
      <c r="A115" s="5" t="s">
        <v>16</v>
      </c>
      <c r="B115" s="6">
        <v>42387</v>
      </c>
      <c r="C115" s="5" t="s">
        <v>19</v>
      </c>
      <c r="D115" s="5" t="s">
        <v>6</v>
      </c>
      <c r="E115" s="5">
        <v>3</v>
      </c>
      <c r="F115" s="5" t="s">
        <v>10</v>
      </c>
    </row>
    <row r="116" spans="1:6" x14ac:dyDescent="0.3">
      <c r="D116" s="2" t="s">
        <v>20</v>
      </c>
      <c r="E116" s="3">
        <f>AVERAGE(E106:E115)</f>
        <v>7.7</v>
      </c>
    </row>
    <row r="118" spans="1:6" x14ac:dyDescent="0.3">
      <c r="A118" s="5" t="s">
        <v>94</v>
      </c>
      <c r="B118" s="6">
        <v>42389</v>
      </c>
      <c r="C118" s="5" t="s">
        <v>19</v>
      </c>
      <c r="D118" s="5" t="s">
        <v>6</v>
      </c>
      <c r="E118" s="5">
        <v>5</v>
      </c>
      <c r="F118" s="5" t="s">
        <v>10</v>
      </c>
    </row>
    <row r="119" spans="1:6" x14ac:dyDescent="0.3">
      <c r="A119" s="5" t="s">
        <v>93</v>
      </c>
      <c r="B119" s="6">
        <v>42389</v>
      </c>
      <c r="C119" s="5" t="s">
        <v>19</v>
      </c>
      <c r="D119" s="5" t="s">
        <v>6</v>
      </c>
      <c r="E119" s="5">
        <v>4</v>
      </c>
      <c r="F119" s="5" t="s">
        <v>10</v>
      </c>
    </row>
    <row r="120" spans="1:6" x14ac:dyDescent="0.3">
      <c r="A120" s="5" t="s">
        <v>94</v>
      </c>
      <c r="B120" s="6">
        <v>42389</v>
      </c>
      <c r="C120" s="5" t="s">
        <v>19</v>
      </c>
      <c r="D120" s="5" t="s">
        <v>6</v>
      </c>
      <c r="E120" s="5">
        <v>6</v>
      </c>
      <c r="F120" s="5" t="s">
        <v>10</v>
      </c>
    </row>
    <row r="121" spans="1:6" x14ac:dyDescent="0.3">
      <c r="A121" s="5" t="s">
        <v>93</v>
      </c>
      <c r="B121" s="6">
        <v>42389</v>
      </c>
      <c r="C121" s="5" t="s">
        <v>19</v>
      </c>
      <c r="D121" s="5" t="s">
        <v>6</v>
      </c>
      <c r="E121" s="5">
        <v>7</v>
      </c>
      <c r="F121" s="5" t="s">
        <v>10</v>
      </c>
    </row>
    <row r="122" spans="1:6" x14ac:dyDescent="0.3">
      <c r="A122" s="5" t="s">
        <v>93</v>
      </c>
      <c r="B122" s="6">
        <v>42389</v>
      </c>
      <c r="C122" s="5" t="s">
        <v>19</v>
      </c>
      <c r="D122" s="5" t="s">
        <v>6</v>
      </c>
      <c r="E122" s="5">
        <v>11</v>
      </c>
      <c r="F122" s="5" t="s">
        <v>10</v>
      </c>
    </row>
    <row r="123" spans="1:6" x14ac:dyDescent="0.3">
      <c r="A123" s="5" t="s">
        <v>94</v>
      </c>
      <c r="B123" s="6">
        <v>42389</v>
      </c>
      <c r="C123" s="5" t="s">
        <v>19</v>
      </c>
      <c r="D123" s="5" t="s">
        <v>6</v>
      </c>
      <c r="E123" s="5">
        <v>11</v>
      </c>
      <c r="F123" s="5" t="s">
        <v>10</v>
      </c>
    </row>
    <row r="124" spans="1:6" x14ac:dyDescent="0.3">
      <c r="A124" s="5" t="s">
        <v>94</v>
      </c>
      <c r="B124" s="6">
        <v>42389</v>
      </c>
      <c r="C124" s="5" t="s">
        <v>19</v>
      </c>
      <c r="D124" s="5" t="s">
        <v>6</v>
      </c>
      <c r="E124" s="5">
        <v>10</v>
      </c>
      <c r="F124" s="5" t="s">
        <v>10</v>
      </c>
    </row>
    <row r="125" spans="1:6" x14ac:dyDescent="0.3">
      <c r="A125" s="5" t="s">
        <v>94</v>
      </c>
      <c r="B125" s="6">
        <v>42389</v>
      </c>
      <c r="C125" s="5" t="s">
        <v>19</v>
      </c>
      <c r="D125" s="5" t="s">
        <v>6</v>
      </c>
      <c r="E125" s="5">
        <v>9</v>
      </c>
      <c r="F125" s="5" t="s">
        <v>10</v>
      </c>
    </row>
    <row r="126" spans="1:6" x14ac:dyDescent="0.3">
      <c r="A126" s="5" t="s">
        <v>93</v>
      </c>
      <c r="B126" s="6">
        <v>42389</v>
      </c>
      <c r="C126" s="5" t="s">
        <v>19</v>
      </c>
      <c r="D126" s="5" t="s">
        <v>6</v>
      </c>
      <c r="E126" s="5">
        <v>2</v>
      </c>
      <c r="F126" s="5" t="s">
        <v>10</v>
      </c>
    </row>
    <row r="127" spans="1:6" x14ac:dyDescent="0.3">
      <c r="A127" s="5" t="s">
        <v>93</v>
      </c>
      <c r="B127" s="6">
        <v>42389</v>
      </c>
      <c r="C127" s="5" t="s">
        <v>19</v>
      </c>
      <c r="D127" s="5" t="s">
        <v>6</v>
      </c>
      <c r="E127" s="5">
        <v>5</v>
      </c>
      <c r="F127" s="5" t="s">
        <v>10</v>
      </c>
    </row>
    <row r="128" spans="1:6" x14ac:dyDescent="0.3">
      <c r="A128" s="5" t="s">
        <v>94</v>
      </c>
      <c r="B128" s="6">
        <v>42389</v>
      </c>
      <c r="C128" s="5" t="s">
        <v>19</v>
      </c>
      <c r="D128" s="5" t="s">
        <v>6</v>
      </c>
      <c r="E128" s="5">
        <v>6</v>
      </c>
      <c r="F128" s="5" t="s">
        <v>10</v>
      </c>
    </row>
    <row r="129" spans="1:6" x14ac:dyDescent="0.3">
      <c r="D129" s="2" t="s">
        <v>20</v>
      </c>
      <c r="E129" s="3">
        <f>AVERAGE(E118:E128)</f>
        <v>6.9090909090909092</v>
      </c>
    </row>
    <row r="132" spans="1:6" x14ac:dyDescent="0.3">
      <c r="A132" s="5" t="s">
        <v>94</v>
      </c>
      <c r="B132" s="6">
        <v>42391</v>
      </c>
      <c r="C132" s="5" t="s">
        <v>19</v>
      </c>
      <c r="D132" s="5" t="s">
        <v>6</v>
      </c>
      <c r="E132" s="5">
        <v>3</v>
      </c>
      <c r="F132" s="5" t="s">
        <v>10</v>
      </c>
    </row>
    <row r="133" spans="1:6" x14ac:dyDescent="0.3">
      <c r="A133" s="5" t="s">
        <v>93</v>
      </c>
      <c r="B133" s="6">
        <v>42391</v>
      </c>
      <c r="C133" s="5" t="s">
        <v>19</v>
      </c>
      <c r="D133" s="5" t="s">
        <v>6</v>
      </c>
      <c r="E133" s="5">
        <v>19</v>
      </c>
      <c r="F133" s="5" t="s">
        <v>10</v>
      </c>
    </row>
    <row r="134" spans="1:6" x14ac:dyDescent="0.3">
      <c r="A134" s="5" t="s">
        <v>94</v>
      </c>
      <c r="B134" s="6">
        <v>42391</v>
      </c>
      <c r="C134" s="5" t="s">
        <v>19</v>
      </c>
      <c r="D134" s="5" t="s">
        <v>6</v>
      </c>
      <c r="E134" s="5">
        <v>11</v>
      </c>
      <c r="F134" s="5" t="s">
        <v>10</v>
      </c>
    </row>
    <row r="135" spans="1:6" x14ac:dyDescent="0.3">
      <c r="A135" s="5" t="s">
        <v>93</v>
      </c>
      <c r="B135" s="6">
        <v>42391</v>
      </c>
      <c r="C135" s="5" t="s">
        <v>19</v>
      </c>
      <c r="D135" s="5" t="s">
        <v>6</v>
      </c>
      <c r="E135" s="5">
        <v>7</v>
      </c>
      <c r="F135" s="5" t="s">
        <v>10</v>
      </c>
    </row>
    <row r="136" spans="1:6" x14ac:dyDescent="0.3">
      <c r="A136" s="5" t="s">
        <v>93</v>
      </c>
      <c r="B136" s="6">
        <v>42391</v>
      </c>
      <c r="C136" s="5" t="s">
        <v>19</v>
      </c>
      <c r="D136" s="5" t="s">
        <v>6</v>
      </c>
      <c r="E136" s="5">
        <v>8</v>
      </c>
      <c r="F136" s="5" t="s">
        <v>10</v>
      </c>
    </row>
    <row r="137" spans="1:6" x14ac:dyDescent="0.3">
      <c r="A137" s="5" t="s">
        <v>94</v>
      </c>
      <c r="B137" s="6">
        <v>42391</v>
      </c>
      <c r="C137" s="5" t="s">
        <v>19</v>
      </c>
      <c r="D137" s="5" t="s">
        <v>6</v>
      </c>
      <c r="E137" s="5">
        <v>7</v>
      </c>
      <c r="F137" s="5" t="s">
        <v>10</v>
      </c>
    </row>
    <row r="138" spans="1:6" x14ac:dyDescent="0.3">
      <c r="A138" s="5" t="s">
        <v>93</v>
      </c>
      <c r="B138" s="6">
        <v>42391</v>
      </c>
      <c r="C138" s="5" t="s">
        <v>19</v>
      </c>
      <c r="D138" s="5" t="s">
        <v>6</v>
      </c>
      <c r="E138" s="5">
        <v>7</v>
      </c>
      <c r="F138" s="5" t="s">
        <v>10</v>
      </c>
    </row>
    <row r="139" spans="1:6" x14ac:dyDescent="0.3">
      <c r="A139" s="5" t="s">
        <v>94</v>
      </c>
      <c r="B139" s="6">
        <v>42391</v>
      </c>
      <c r="C139" s="5" t="s">
        <v>19</v>
      </c>
      <c r="D139" s="5" t="s">
        <v>6</v>
      </c>
      <c r="E139" s="5">
        <v>14</v>
      </c>
      <c r="F139" s="5" t="s">
        <v>10</v>
      </c>
    </row>
    <row r="140" spans="1:6" x14ac:dyDescent="0.3">
      <c r="A140" s="5" t="s">
        <v>94</v>
      </c>
      <c r="B140" s="6">
        <v>42391</v>
      </c>
      <c r="C140" s="5" t="s">
        <v>19</v>
      </c>
      <c r="D140" s="5" t="s">
        <v>6</v>
      </c>
      <c r="E140" s="5">
        <v>14</v>
      </c>
      <c r="F140" s="5" t="s">
        <v>10</v>
      </c>
    </row>
    <row r="141" spans="1:6" x14ac:dyDescent="0.3">
      <c r="A141" s="5" t="s">
        <v>93</v>
      </c>
      <c r="B141" s="6">
        <v>42391</v>
      </c>
      <c r="C141" s="5" t="s">
        <v>19</v>
      </c>
      <c r="D141" s="5" t="s">
        <v>6</v>
      </c>
      <c r="E141" s="5">
        <v>14</v>
      </c>
      <c r="F141" s="5" t="s">
        <v>10</v>
      </c>
    </row>
    <row r="142" spans="1:6" x14ac:dyDescent="0.3">
      <c r="A142" s="5" t="s">
        <v>93</v>
      </c>
      <c r="B142" s="6">
        <v>42391</v>
      </c>
      <c r="C142" s="5"/>
      <c r="D142" s="5"/>
      <c r="E142" s="5">
        <v>2</v>
      </c>
      <c r="F142" s="5"/>
    </row>
    <row r="143" spans="1:6" x14ac:dyDescent="0.3">
      <c r="A143" s="5" t="s">
        <v>94</v>
      </c>
      <c r="B143" s="6">
        <v>42391</v>
      </c>
      <c r="C143" s="5" t="s">
        <v>19</v>
      </c>
      <c r="D143" s="5" t="s">
        <v>6</v>
      </c>
      <c r="E143" s="5">
        <v>5</v>
      </c>
      <c r="F143" s="5" t="s">
        <v>10</v>
      </c>
    </row>
    <row r="144" spans="1:6" x14ac:dyDescent="0.3">
      <c r="A144" s="67"/>
      <c r="D144" s="2" t="s">
        <v>20</v>
      </c>
      <c r="E144" s="3">
        <f>AVERAGE(E132:E143)</f>
        <v>9.25</v>
      </c>
    </row>
  </sheetData>
  <mergeCells count="2">
    <mergeCell ref="A13:F13"/>
    <mergeCell ref="A57:F5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8"/>
  <sheetViews>
    <sheetView tabSelected="1" topLeftCell="B1" workbookViewId="0">
      <selection activeCell="K1" sqref="K1"/>
    </sheetView>
  </sheetViews>
  <sheetFormatPr defaultRowHeight="14" x14ac:dyDescent="0.3"/>
  <cols>
    <col min="1" max="1" width="20" customWidth="1"/>
    <col min="2" max="2" width="15.75" customWidth="1"/>
    <col min="3" max="3" width="17.83203125" customWidth="1"/>
    <col min="4" max="4" width="14.25" customWidth="1"/>
    <col min="5" max="5" width="17.75" customWidth="1"/>
    <col min="6" max="6" width="19.25" customWidth="1"/>
    <col min="8" max="8" width="9" style="58"/>
    <col min="9" max="9" width="8.83203125" style="58" customWidth="1"/>
    <col min="10" max="10" width="14" style="58" customWidth="1"/>
    <col min="11" max="11" width="15.33203125" style="58" customWidth="1"/>
    <col min="12" max="12" width="9.5" style="58" customWidth="1"/>
    <col min="13" max="13" width="10.83203125" style="58" customWidth="1"/>
    <col min="14" max="14" width="12.08203125" style="58" customWidth="1"/>
  </cols>
  <sheetData>
    <row r="1" spans="1:17" ht="69" x14ac:dyDescent="0.5">
      <c r="A1" s="23" t="s">
        <v>49</v>
      </c>
      <c r="B1" t="s">
        <v>86</v>
      </c>
      <c r="H1" s="57" t="s">
        <v>51</v>
      </c>
    </row>
    <row r="2" spans="1:17" x14ac:dyDescent="0.3">
      <c r="A2" s="14" t="s">
        <v>31</v>
      </c>
      <c r="B2" s="14" t="s">
        <v>39</v>
      </c>
      <c r="C2" s="14" t="s">
        <v>40</v>
      </c>
      <c r="D2" s="14" t="s">
        <v>41</v>
      </c>
      <c r="E2" s="14" t="s">
        <v>42</v>
      </c>
      <c r="F2" s="14" t="s">
        <v>43</v>
      </c>
      <c r="K2" s="77" t="s">
        <v>53</v>
      </c>
      <c r="M2" s="77"/>
      <c r="O2" s="58"/>
      <c r="P2" s="58"/>
      <c r="Q2" s="58"/>
    </row>
    <row r="3" spans="1:17" ht="42" x14ac:dyDescent="0.3">
      <c r="A3" t="s">
        <v>95</v>
      </c>
      <c r="B3" s="74">
        <f>MAX(E14)</f>
        <v>5</v>
      </c>
      <c r="C3" s="11">
        <f>E15</f>
        <v>5</v>
      </c>
      <c r="D3" s="11" t="s">
        <v>96</v>
      </c>
      <c r="E3" s="11" t="s">
        <v>96</v>
      </c>
      <c r="F3" s="11">
        <f>C3</f>
        <v>5</v>
      </c>
      <c r="K3" s="55"/>
      <c r="L3" s="55" t="s">
        <v>91</v>
      </c>
      <c r="M3" s="55" t="s">
        <v>39</v>
      </c>
      <c r="N3" s="55" t="s">
        <v>40</v>
      </c>
      <c r="O3" s="55" t="s">
        <v>41</v>
      </c>
      <c r="P3" s="55" t="s">
        <v>42</v>
      </c>
      <c r="Q3" s="55" t="s">
        <v>43</v>
      </c>
    </row>
    <row r="4" spans="1:17" ht="20.25" customHeight="1" x14ac:dyDescent="0.3">
      <c r="A4" s="6" t="s">
        <v>87</v>
      </c>
      <c r="B4" s="75">
        <f>MAX(E17:E21)</f>
        <v>12</v>
      </c>
      <c r="C4" s="11">
        <f>E22</f>
        <v>4.5999999999999996</v>
      </c>
      <c r="D4" s="11">
        <f>MAX(E57:E60)</f>
        <v>15</v>
      </c>
      <c r="E4" s="11">
        <f>E61</f>
        <v>9.5</v>
      </c>
      <c r="F4" s="11">
        <f>AVERAGE(C4,E4)</f>
        <v>7.05</v>
      </c>
      <c r="K4" s="78" t="s">
        <v>46</v>
      </c>
      <c r="L4" s="30">
        <v>2015</v>
      </c>
      <c r="M4" s="79">
        <v>7</v>
      </c>
      <c r="N4" s="79">
        <v>3.2777777777777772</v>
      </c>
      <c r="O4" s="79">
        <v>32</v>
      </c>
      <c r="P4" s="79">
        <v>8.4746794871794862</v>
      </c>
      <c r="Q4" s="79">
        <v>6.71650641025641</v>
      </c>
    </row>
    <row r="5" spans="1:17" ht="22.5" customHeight="1" x14ac:dyDescent="0.3">
      <c r="A5" s="6" t="s">
        <v>88</v>
      </c>
      <c r="B5" s="74">
        <f>MAX(E24:E26)</f>
        <v>12</v>
      </c>
      <c r="C5" s="11">
        <f>E27</f>
        <v>6.333333333333333</v>
      </c>
      <c r="D5" s="11">
        <f>MAX(E64:E69)</f>
        <v>10</v>
      </c>
      <c r="E5" s="11">
        <f>E70</f>
        <v>4.666666666666667</v>
      </c>
      <c r="F5" s="11">
        <f>AVERAGE(C5,E5)</f>
        <v>5.5</v>
      </c>
      <c r="K5" s="78" t="s">
        <v>47</v>
      </c>
      <c r="L5" s="30">
        <v>2015</v>
      </c>
      <c r="M5" s="79">
        <v>44</v>
      </c>
      <c r="N5" s="79">
        <v>17.913492063492065</v>
      </c>
      <c r="O5" s="79">
        <v>30</v>
      </c>
      <c r="P5" s="79">
        <v>11.431196581196581</v>
      </c>
      <c r="Q5" s="79">
        <v>14.011486020740584</v>
      </c>
    </row>
    <row r="6" spans="1:17" ht="22.5" customHeight="1" x14ac:dyDescent="0.3">
      <c r="A6" s="6" t="s">
        <v>97</v>
      </c>
      <c r="B6" s="11"/>
      <c r="C6" s="11"/>
      <c r="D6" s="11">
        <f>MAX(E73:E75)</f>
        <v>13</v>
      </c>
      <c r="E6" s="11">
        <f>E76</f>
        <v>6.333333333333333</v>
      </c>
      <c r="F6" s="11">
        <f>AVERAGE(C6,E6)</f>
        <v>6.333333333333333</v>
      </c>
      <c r="K6" s="78" t="s">
        <v>46</v>
      </c>
      <c r="L6" s="30">
        <v>2016</v>
      </c>
      <c r="M6" s="79">
        <f>MAX(E17:E19,E21,E24,E25,E26,)</f>
        <v>12</v>
      </c>
      <c r="N6" s="80">
        <f>AVERAGE(E17,E18,E19,E21,E24:E26)</f>
        <v>5.8571428571428568</v>
      </c>
      <c r="O6" s="79">
        <f>MAX(E57:E60,E64:E69,E73:E75)</f>
        <v>15</v>
      </c>
      <c r="P6" s="79">
        <f>AVERAGE(E57:E60,E64:E69,E73:E75)</f>
        <v>6.5384615384615383</v>
      </c>
      <c r="Q6" s="79">
        <f>(N6+P6)/2</f>
        <v>6.1978021978021971</v>
      </c>
    </row>
    <row r="7" spans="1:17" ht="24.75" customHeight="1" x14ac:dyDescent="0.3">
      <c r="A7" s="6"/>
      <c r="B7" s="75"/>
      <c r="C7" s="11"/>
      <c r="D7" s="11"/>
      <c r="E7" s="11"/>
      <c r="F7" s="11"/>
      <c r="K7" s="78" t="s">
        <v>47</v>
      </c>
      <c r="L7" s="30">
        <v>2016</v>
      </c>
      <c r="M7" s="79">
        <v>4</v>
      </c>
      <c r="N7" s="79">
        <v>3.5</v>
      </c>
      <c r="O7" s="79">
        <v>22</v>
      </c>
      <c r="P7" s="79">
        <v>9.3582089552238799</v>
      </c>
      <c r="Q7" s="79">
        <v>6.4291044776119399</v>
      </c>
    </row>
    <row r="8" spans="1:17" x14ac:dyDescent="0.3">
      <c r="A8" s="6"/>
      <c r="B8" s="11"/>
      <c r="C8" s="11"/>
      <c r="D8" s="21"/>
      <c r="E8" s="21"/>
      <c r="F8" s="11"/>
      <c r="O8" s="58"/>
      <c r="P8" s="58"/>
      <c r="Q8" s="58"/>
    </row>
    <row r="9" spans="1:17" x14ac:dyDescent="0.3">
      <c r="A9" s="12" t="s">
        <v>32</v>
      </c>
      <c r="B9" s="13">
        <f>MAX(B3:B8)</f>
        <v>12</v>
      </c>
      <c r="C9" s="13">
        <f>AVERAGE(C3:C8)</f>
        <v>5.3111111111111109</v>
      </c>
      <c r="D9" s="13">
        <f>MAX(D3:D8)</f>
        <v>15</v>
      </c>
      <c r="E9" s="13">
        <f>AVERAGE(E4:E8)</f>
        <v>6.833333333333333</v>
      </c>
      <c r="F9" s="13">
        <f>AVERAGE(F3:F8)</f>
        <v>5.9708333333333332</v>
      </c>
      <c r="K9" s="77" t="s">
        <v>52</v>
      </c>
      <c r="O9" s="58"/>
      <c r="P9" s="58"/>
      <c r="Q9" s="58"/>
    </row>
    <row r="10" spans="1:17" x14ac:dyDescent="0.3">
      <c r="K10" s="77"/>
      <c r="O10" s="58"/>
      <c r="P10" s="58"/>
      <c r="Q10" s="58"/>
    </row>
    <row r="11" spans="1:17" x14ac:dyDescent="0.3">
      <c r="K11" s="77"/>
      <c r="O11" s="58"/>
      <c r="P11" s="58"/>
      <c r="Q11" s="58"/>
    </row>
    <row r="12" spans="1:17" ht="45" customHeight="1" x14ac:dyDescent="0.3">
      <c r="A12" s="16" t="s">
        <v>4</v>
      </c>
      <c r="B12" s="16" t="s">
        <v>0</v>
      </c>
      <c r="C12" s="16" t="s">
        <v>1</v>
      </c>
      <c r="D12" s="16" t="s">
        <v>8</v>
      </c>
      <c r="E12" s="16" t="s">
        <v>2</v>
      </c>
      <c r="F12" s="16" t="s">
        <v>9</v>
      </c>
      <c r="K12" s="55"/>
      <c r="L12" s="55" t="s">
        <v>91</v>
      </c>
      <c r="M12" s="55" t="s">
        <v>39</v>
      </c>
      <c r="N12" s="55" t="s">
        <v>40</v>
      </c>
      <c r="O12" s="55" t="s">
        <v>41</v>
      </c>
      <c r="P12" s="55" t="s">
        <v>42</v>
      </c>
      <c r="Q12" s="55" t="s">
        <v>43</v>
      </c>
    </row>
    <row r="13" spans="1:17" ht="30" customHeight="1" x14ac:dyDescent="0.3">
      <c r="A13" s="84" t="s">
        <v>90</v>
      </c>
      <c r="B13" s="84"/>
      <c r="C13" s="84"/>
      <c r="D13" s="84"/>
      <c r="E13" s="84"/>
      <c r="F13" s="84"/>
      <c r="K13" s="78" t="s">
        <v>46</v>
      </c>
      <c r="L13" s="30">
        <v>2015</v>
      </c>
      <c r="M13" s="79">
        <v>5</v>
      </c>
      <c r="N13" s="79">
        <v>2</v>
      </c>
      <c r="O13" s="79">
        <v>0</v>
      </c>
      <c r="P13" s="79">
        <v>0</v>
      </c>
      <c r="Q13" s="79">
        <v>2</v>
      </c>
    </row>
    <row r="14" spans="1:17" ht="30" customHeight="1" x14ac:dyDescent="0.3">
      <c r="A14" t="s">
        <v>92</v>
      </c>
      <c r="B14" s="6">
        <v>42374</v>
      </c>
      <c r="C14" s="46" t="s">
        <v>3</v>
      </c>
      <c r="D14" s="5" t="s">
        <v>7</v>
      </c>
      <c r="E14" s="46">
        <v>5</v>
      </c>
      <c r="F14" s="46" t="s">
        <v>10</v>
      </c>
      <c r="K14" s="78" t="s">
        <v>47</v>
      </c>
      <c r="L14" s="30">
        <v>2015</v>
      </c>
      <c r="M14" s="79">
        <v>31</v>
      </c>
      <c r="N14" s="79">
        <v>18.03</v>
      </c>
      <c r="O14" s="79">
        <v>26</v>
      </c>
      <c r="P14" s="79">
        <v>8.6</v>
      </c>
      <c r="Q14" s="79">
        <v>15.2</v>
      </c>
    </row>
    <row r="15" spans="1:17" ht="20.25" customHeight="1" x14ac:dyDescent="0.3">
      <c r="D15" s="2" t="s">
        <v>20</v>
      </c>
      <c r="E15" s="3">
        <f>AVERAGE(E14)</f>
        <v>5</v>
      </c>
      <c r="K15" s="78" t="s">
        <v>46</v>
      </c>
      <c r="L15" s="30">
        <v>2016</v>
      </c>
      <c r="M15" s="81">
        <f>MAX(E14,E20)</f>
        <v>5</v>
      </c>
      <c r="N15" s="81">
        <f>AVERAGE(E20,E14)</f>
        <v>3</v>
      </c>
      <c r="O15" s="81"/>
      <c r="P15" s="81"/>
      <c r="Q15" s="81">
        <f>AVERAGE(N15,P15)</f>
        <v>3</v>
      </c>
    </row>
    <row r="16" spans="1:17" x14ac:dyDescent="0.3">
      <c r="K16" s="78" t="s">
        <v>47</v>
      </c>
      <c r="L16" s="30">
        <v>2016</v>
      </c>
      <c r="M16" s="81">
        <v>25</v>
      </c>
      <c r="N16" s="81">
        <v>10.115384615384615</v>
      </c>
      <c r="O16" s="81">
        <v>5</v>
      </c>
      <c r="P16" s="81">
        <v>3.625</v>
      </c>
      <c r="Q16" s="81">
        <v>6.8701923076923075</v>
      </c>
    </row>
    <row r="17" spans="1:17" x14ac:dyDescent="0.3">
      <c r="A17" t="s">
        <v>16</v>
      </c>
      <c r="B17" s="6">
        <v>42375</v>
      </c>
      <c r="C17" s="46" t="s">
        <v>3</v>
      </c>
      <c r="D17" s="5" t="s">
        <v>6</v>
      </c>
      <c r="E17" s="5">
        <v>12</v>
      </c>
      <c r="F17" s="5" t="s">
        <v>10</v>
      </c>
      <c r="O17" s="58"/>
      <c r="P17" s="58"/>
      <c r="Q17" s="58"/>
    </row>
    <row r="18" spans="1:17" x14ac:dyDescent="0.3">
      <c r="A18" s="5" t="s">
        <v>16</v>
      </c>
      <c r="B18" s="6">
        <v>42375</v>
      </c>
      <c r="C18" s="46" t="s">
        <v>3</v>
      </c>
      <c r="D18" s="5" t="s">
        <v>6</v>
      </c>
      <c r="E18" s="5">
        <v>3</v>
      </c>
      <c r="F18" s="5" t="s">
        <v>10</v>
      </c>
    </row>
    <row r="19" spans="1:17" x14ac:dyDescent="0.3">
      <c r="A19" s="5" t="s">
        <v>18</v>
      </c>
      <c r="B19" s="6">
        <v>42375</v>
      </c>
      <c r="C19" s="46" t="s">
        <v>3</v>
      </c>
      <c r="D19" s="5" t="s">
        <v>6</v>
      </c>
      <c r="E19" s="5">
        <v>3</v>
      </c>
      <c r="F19" s="5" t="s">
        <v>10</v>
      </c>
    </row>
    <row r="20" spans="1:17" x14ac:dyDescent="0.3">
      <c r="A20" s="5" t="s">
        <v>18</v>
      </c>
      <c r="B20" s="6">
        <v>42375</v>
      </c>
      <c r="C20" s="46" t="s">
        <v>3</v>
      </c>
      <c r="D20" s="5" t="s">
        <v>7</v>
      </c>
      <c r="E20" s="5">
        <v>1</v>
      </c>
      <c r="F20" s="5" t="s">
        <v>10</v>
      </c>
    </row>
    <row r="21" spans="1:17" x14ac:dyDescent="0.3">
      <c r="A21" s="5" t="s">
        <v>26</v>
      </c>
      <c r="B21" s="6">
        <v>42375</v>
      </c>
      <c r="C21" s="5" t="s">
        <v>3</v>
      </c>
      <c r="D21" s="5" t="s">
        <v>6</v>
      </c>
      <c r="E21" s="5">
        <v>4</v>
      </c>
      <c r="F21" s="5" t="s">
        <v>10</v>
      </c>
    </row>
    <row r="22" spans="1:17" x14ac:dyDescent="0.3">
      <c r="A22" s="8"/>
      <c r="B22" s="7"/>
      <c r="C22" s="8"/>
      <c r="D22" s="2" t="s">
        <v>20</v>
      </c>
      <c r="E22" s="3">
        <f>AVERAGE(E17:E21)</f>
        <v>4.5999999999999996</v>
      </c>
      <c r="F22" s="8"/>
    </row>
    <row r="23" spans="1:17" x14ac:dyDescent="0.3">
      <c r="A23" s="8"/>
      <c r="B23" s="7"/>
      <c r="C23" s="8"/>
      <c r="D23" s="8"/>
      <c r="E23" s="8"/>
      <c r="F23" s="8"/>
    </row>
    <row r="24" spans="1:17" x14ac:dyDescent="0.3">
      <c r="A24" s="5" t="s">
        <v>16</v>
      </c>
      <c r="B24" s="6">
        <v>42376</v>
      </c>
      <c r="C24" s="46" t="s">
        <v>3</v>
      </c>
      <c r="D24" s="5" t="s">
        <v>6</v>
      </c>
      <c r="E24" s="5">
        <v>12</v>
      </c>
      <c r="F24" s="5" t="s">
        <v>10</v>
      </c>
    </row>
    <row r="25" spans="1:17" x14ac:dyDescent="0.3">
      <c r="A25" s="5" t="s">
        <v>93</v>
      </c>
      <c r="B25" s="6">
        <v>42376</v>
      </c>
      <c r="C25" s="46" t="s">
        <v>3</v>
      </c>
      <c r="D25" s="6" t="s">
        <v>6</v>
      </c>
      <c r="E25" s="5">
        <v>3</v>
      </c>
      <c r="F25" s="5" t="s">
        <v>10</v>
      </c>
    </row>
    <row r="26" spans="1:17" x14ac:dyDescent="0.3">
      <c r="A26" s="5" t="s">
        <v>26</v>
      </c>
      <c r="B26" s="6">
        <v>42376</v>
      </c>
      <c r="C26" s="46" t="s">
        <v>3</v>
      </c>
      <c r="D26" s="5" t="s">
        <v>6</v>
      </c>
      <c r="E26" s="5">
        <v>4</v>
      </c>
      <c r="F26" s="5" t="s">
        <v>10</v>
      </c>
    </row>
    <row r="27" spans="1:17" x14ac:dyDescent="0.3">
      <c r="D27" s="2" t="s">
        <v>20</v>
      </c>
      <c r="E27" s="3">
        <f>AVERAGE(E24:E26)</f>
        <v>6.333333333333333</v>
      </c>
    </row>
    <row r="29" spans="1:17" x14ac:dyDescent="0.3">
      <c r="A29" s="5"/>
      <c r="B29" s="6"/>
      <c r="C29" s="5"/>
      <c r="D29" s="5"/>
      <c r="E29" s="5"/>
      <c r="F29" s="5"/>
    </row>
    <row r="30" spans="1:17" x14ac:dyDescent="0.3">
      <c r="A30" s="5"/>
      <c r="B30" s="6"/>
      <c r="C30" s="5"/>
      <c r="D30" s="5"/>
      <c r="E30" s="5"/>
      <c r="F30" s="5"/>
    </row>
    <row r="31" spans="1:17" x14ac:dyDescent="0.3">
      <c r="A31" s="5"/>
      <c r="B31" s="6"/>
      <c r="C31" s="5"/>
      <c r="D31" s="5"/>
      <c r="E31" s="5"/>
      <c r="F31" s="5"/>
    </row>
    <row r="32" spans="1:17" x14ac:dyDescent="0.3">
      <c r="A32" s="5"/>
      <c r="B32" s="6"/>
      <c r="C32" s="5"/>
      <c r="D32" s="5"/>
      <c r="E32" s="5"/>
      <c r="F32" s="5"/>
    </row>
    <row r="33" spans="1:6" x14ac:dyDescent="0.3">
      <c r="A33" s="5"/>
      <c r="B33" s="6"/>
      <c r="C33" s="5"/>
      <c r="D33" s="5"/>
      <c r="E33" s="5"/>
      <c r="F33" s="5"/>
    </row>
    <row r="34" spans="1:6" x14ac:dyDescent="0.3">
      <c r="A34" s="5"/>
      <c r="B34" s="6"/>
      <c r="C34" s="5"/>
      <c r="D34" s="65"/>
      <c r="E34" s="65"/>
      <c r="F34" s="5"/>
    </row>
    <row r="35" spans="1:6" x14ac:dyDescent="0.3">
      <c r="D35" s="41" t="s">
        <v>20</v>
      </c>
      <c r="E35" s="42"/>
      <c r="F35" s="64"/>
    </row>
    <row r="36" spans="1:6" x14ac:dyDescent="0.3">
      <c r="A36" s="5"/>
      <c r="B36" s="6"/>
      <c r="C36" s="5"/>
      <c r="D36" s="5"/>
      <c r="E36" s="5"/>
      <c r="F36" s="5"/>
    </row>
    <row r="37" spans="1:6" x14ac:dyDescent="0.3">
      <c r="A37" s="5"/>
      <c r="B37" s="6"/>
      <c r="C37" s="5"/>
      <c r="D37" s="5"/>
      <c r="E37" s="5"/>
      <c r="F37" s="5"/>
    </row>
    <row r="38" spans="1:6" x14ac:dyDescent="0.3">
      <c r="A38" s="5"/>
      <c r="B38" s="6"/>
      <c r="C38" s="5"/>
      <c r="D38" s="5"/>
      <c r="E38" s="5"/>
      <c r="F38" s="5"/>
    </row>
    <row r="39" spans="1:6" x14ac:dyDescent="0.3">
      <c r="A39" s="5"/>
      <c r="B39" s="6"/>
      <c r="C39" s="5"/>
      <c r="D39" s="5"/>
      <c r="E39" s="5"/>
      <c r="F39" s="5"/>
    </row>
    <row r="40" spans="1:6" x14ac:dyDescent="0.3">
      <c r="A40" s="5"/>
      <c r="B40" s="6"/>
      <c r="C40" s="5"/>
      <c r="D40" s="5"/>
      <c r="E40" s="5"/>
      <c r="F40" s="5"/>
    </row>
    <row r="41" spans="1:6" x14ac:dyDescent="0.3">
      <c r="A41" s="5"/>
      <c r="B41" s="6"/>
      <c r="C41" s="5"/>
      <c r="D41" s="65"/>
      <c r="E41" s="65"/>
      <c r="F41" s="5"/>
    </row>
    <row r="42" spans="1:6" x14ac:dyDescent="0.3">
      <c r="D42" s="41" t="s">
        <v>20</v>
      </c>
      <c r="E42" s="42"/>
      <c r="F42" s="64"/>
    </row>
    <row r="43" spans="1:6" x14ac:dyDescent="0.3">
      <c r="A43" s="5"/>
      <c r="B43" s="6"/>
      <c r="C43" s="5"/>
      <c r="D43" s="5"/>
      <c r="E43" s="5"/>
      <c r="F43" s="5"/>
    </row>
    <row r="44" spans="1:6" x14ac:dyDescent="0.3">
      <c r="A44" s="5"/>
      <c r="B44" s="6"/>
      <c r="C44" s="5"/>
      <c r="D44" s="5"/>
      <c r="E44" s="5"/>
      <c r="F44" s="5"/>
    </row>
    <row r="45" spans="1:6" x14ac:dyDescent="0.3">
      <c r="A45" s="5"/>
      <c r="B45" s="6"/>
      <c r="C45" s="5"/>
      <c r="D45" s="5"/>
      <c r="E45" s="5"/>
      <c r="F45" s="5"/>
    </row>
    <row r="46" spans="1:6" x14ac:dyDescent="0.3">
      <c r="A46" s="5"/>
      <c r="B46" s="6"/>
      <c r="C46" s="5"/>
      <c r="D46" s="5"/>
      <c r="E46" s="5"/>
      <c r="F46" s="5"/>
    </row>
    <row r="47" spans="1:6" x14ac:dyDescent="0.3">
      <c r="A47" s="5"/>
      <c r="B47" s="6"/>
      <c r="C47" s="5"/>
      <c r="D47" s="5"/>
      <c r="E47" s="5"/>
      <c r="F47" s="5"/>
    </row>
    <row r="48" spans="1:6" x14ac:dyDescent="0.3">
      <c r="A48" s="5"/>
      <c r="B48" s="6"/>
      <c r="C48" s="5"/>
      <c r="D48" s="65"/>
      <c r="E48" s="65"/>
      <c r="F48" s="5"/>
    </row>
    <row r="49" spans="1:6" x14ac:dyDescent="0.3">
      <c r="A49" s="5"/>
      <c r="B49" s="6"/>
      <c r="C49" s="5"/>
      <c r="D49" s="5"/>
      <c r="E49" s="5"/>
      <c r="F49" s="5"/>
    </row>
    <row r="50" spans="1:6" x14ac:dyDescent="0.3">
      <c r="A50" s="5"/>
      <c r="B50" s="6"/>
      <c r="C50" s="5"/>
      <c r="D50" s="5"/>
      <c r="E50" s="5"/>
      <c r="F50" s="5"/>
    </row>
    <row r="51" spans="1:6" x14ac:dyDescent="0.3">
      <c r="A51" s="5"/>
      <c r="B51" s="6"/>
      <c r="C51" s="5"/>
      <c r="D51" s="5"/>
      <c r="E51" s="5"/>
      <c r="F51" s="5"/>
    </row>
    <row r="52" spans="1:6" x14ac:dyDescent="0.3">
      <c r="A52" s="5"/>
      <c r="B52" s="6"/>
      <c r="C52" s="5"/>
      <c r="D52" s="5"/>
      <c r="E52" s="5"/>
      <c r="F52" s="5"/>
    </row>
    <row r="53" spans="1:6" x14ac:dyDescent="0.3">
      <c r="A53" s="5"/>
      <c r="B53" s="6"/>
      <c r="C53" s="5"/>
      <c r="D53" s="5"/>
      <c r="E53" s="5"/>
      <c r="F53" s="5"/>
    </row>
    <row r="54" spans="1:6" x14ac:dyDescent="0.3">
      <c r="A54" s="5"/>
      <c r="B54" s="6"/>
      <c r="C54" s="5"/>
      <c r="D54" s="65"/>
      <c r="E54" s="65"/>
      <c r="F54" s="5"/>
    </row>
    <row r="55" spans="1:6" x14ac:dyDescent="0.3">
      <c r="D55" s="41" t="s">
        <v>20</v>
      </c>
      <c r="E55" s="42"/>
      <c r="F55" s="64"/>
    </row>
    <row r="56" spans="1:6" x14ac:dyDescent="0.3">
      <c r="A56" s="87" t="s">
        <v>19</v>
      </c>
      <c r="B56" s="87"/>
      <c r="C56" s="87"/>
      <c r="D56" s="87"/>
      <c r="E56" s="87"/>
      <c r="F56" s="88"/>
    </row>
    <row r="57" spans="1:6" x14ac:dyDescent="0.3">
      <c r="A57" s="5" t="s">
        <v>89</v>
      </c>
      <c r="B57" s="6">
        <v>42375</v>
      </c>
      <c r="C57" s="5" t="s">
        <v>19</v>
      </c>
      <c r="D57" s="5" t="s">
        <v>6</v>
      </c>
      <c r="E57" s="5">
        <v>10</v>
      </c>
      <c r="F57" s="5" t="s">
        <v>10</v>
      </c>
    </row>
    <row r="58" spans="1:6" x14ac:dyDescent="0.3">
      <c r="A58" s="5" t="s">
        <v>94</v>
      </c>
      <c r="B58" s="6">
        <v>42375</v>
      </c>
      <c r="C58" s="5" t="s">
        <v>19</v>
      </c>
      <c r="D58" s="5" t="s">
        <v>6</v>
      </c>
      <c r="E58" s="5">
        <v>15</v>
      </c>
      <c r="F58" s="5" t="s">
        <v>10</v>
      </c>
    </row>
    <row r="59" spans="1:6" x14ac:dyDescent="0.3">
      <c r="A59" s="5" t="s">
        <v>94</v>
      </c>
      <c r="B59" s="6">
        <v>42375</v>
      </c>
      <c r="C59" s="5" t="s">
        <v>19</v>
      </c>
      <c r="D59" s="5" t="s">
        <v>6</v>
      </c>
      <c r="E59" s="5">
        <v>10</v>
      </c>
      <c r="F59" s="5" t="s">
        <v>10</v>
      </c>
    </row>
    <row r="60" spans="1:6" x14ac:dyDescent="0.3">
      <c r="A60" s="5" t="s">
        <v>94</v>
      </c>
      <c r="B60" s="6">
        <v>42375</v>
      </c>
      <c r="C60" s="5" t="s">
        <v>19</v>
      </c>
      <c r="D60" s="5" t="s">
        <v>6</v>
      </c>
      <c r="E60" s="5">
        <v>3</v>
      </c>
      <c r="F60" s="5" t="s">
        <v>10</v>
      </c>
    </row>
    <row r="61" spans="1:6" x14ac:dyDescent="0.3">
      <c r="D61" s="2" t="s">
        <v>20</v>
      </c>
      <c r="E61" s="3">
        <f>AVERAGE(E57:E60)</f>
        <v>9.5</v>
      </c>
    </row>
    <row r="64" spans="1:6" x14ac:dyDescent="0.3">
      <c r="A64" s="5" t="s">
        <v>16</v>
      </c>
      <c r="B64" s="6">
        <v>42376</v>
      </c>
      <c r="C64" s="5" t="s">
        <v>19</v>
      </c>
      <c r="D64" s="5" t="s">
        <v>6</v>
      </c>
      <c r="E64" s="5">
        <v>2</v>
      </c>
      <c r="F64" s="5" t="s">
        <v>10</v>
      </c>
    </row>
    <row r="65" spans="1:6" x14ac:dyDescent="0.3">
      <c r="A65" s="5" t="s">
        <v>26</v>
      </c>
      <c r="B65" s="6">
        <v>42376</v>
      </c>
      <c r="C65" s="5" t="s">
        <v>19</v>
      </c>
      <c r="D65" s="5" t="s">
        <v>6</v>
      </c>
      <c r="E65" s="5">
        <v>9</v>
      </c>
      <c r="F65" s="5" t="s">
        <v>10</v>
      </c>
    </row>
    <row r="66" spans="1:6" x14ac:dyDescent="0.3">
      <c r="A66" s="5" t="s">
        <v>26</v>
      </c>
      <c r="B66" s="6">
        <v>42376</v>
      </c>
      <c r="C66" s="5" t="s">
        <v>19</v>
      </c>
      <c r="D66" s="5" t="s">
        <v>6</v>
      </c>
      <c r="E66" s="5">
        <v>10</v>
      </c>
      <c r="F66" s="5" t="s">
        <v>10</v>
      </c>
    </row>
    <row r="67" spans="1:6" x14ac:dyDescent="0.3">
      <c r="A67" s="5" t="s">
        <v>26</v>
      </c>
      <c r="B67" s="6">
        <v>42376</v>
      </c>
      <c r="C67" s="5" t="s">
        <v>19</v>
      </c>
      <c r="D67" s="5" t="s">
        <v>6</v>
      </c>
      <c r="E67" s="5">
        <v>3</v>
      </c>
      <c r="F67" s="5" t="s">
        <v>10</v>
      </c>
    </row>
    <row r="68" spans="1:6" x14ac:dyDescent="0.3">
      <c r="A68" s="5" t="s">
        <v>18</v>
      </c>
      <c r="B68" s="6">
        <v>42376</v>
      </c>
      <c r="C68" s="5" t="s">
        <v>19</v>
      </c>
      <c r="D68" s="5" t="s">
        <v>6</v>
      </c>
      <c r="E68" s="5">
        <v>2</v>
      </c>
      <c r="F68" s="5" t="s">
        <v>10</v>
      </c>
    </row>
    <row r="69" spans="1:6" x14ac:dyDescent="0.3">
      <c r="A69" s="5" t="s">
        <v>18</v>
      </c>
      <c r="B69" s="6">
        <v>42376</v>
      </c>
      <c r="C69" s="5" t="s">
        <v>19</v>
      </c>
      <c r="D69" s="5" t="s">
        <v>6</v>
      </c>
      <c r="E69" s="5">
        <v>2</v>
      </c>
      <c r="F69" s="5" t="s">
        <v>10</v>
      </c>
    </row>
    <row r="70" spans="1:6" x14ac:dyDescent="0.3">
      <c r="D70" s="2" t="s">
        <v>20</v>
      </c>
      <c r="E70" s="3">
        <f>AVERAGE(E64:E69)</f>
        <v>4.666666666666667</v>
      </c>
    </row>
    <row r="73" spans="1:6" x14ac:dyDescent="0.3">
      <c r="A73" s="5" t="s">
        <v>94</v>
      </c>
      <c r="B73" s="6">
        <v>42377</v>
      </c>
      <c r="C73" s="5" t="s">
        <v>19</v>
      </c>
      <c r="D73" s="5" t="s">
        <v>6</v>
      </c>
      <c r="E73" s="5">
        <v>13</v>
      </c>
      <c r="F73" s="5" t="s">
        <v>10</v>
      </c>
    </row>
    <row r="74" spans="1:6" x14ac:dyDescent="0.3">
      <c r="A74" s="5" t="s">
        <v>18</v>
      </c>
      <c r="B74" s="6">
        <v>42377</v>
      </c>
      <c r="C74" s="5" t="s">
        <v>19</v>
      </c>
      <c r="D74" s="5" t="s">
        <v>6</v>
      </c>
      <c r="E74" s="5">
        <v>1</v>
      </c>
      <c r="F74" s="5" t="s">
        <v>10</v>
      </c>
    </row>
    <row r="75" spans="1:6" x14ac:dyDescent="0.3">
      <c r="A75" s="5" t="s">
        <v>94</v>
      </c>
      <c r="B75" s="6">
        <v>42377</v>
      </c>
      <c r="C75" s="5" t="s">
        <v>19</v>
      </c>
      <c r="D75" s="5" t="s">
        <v>6</v>
      </c>
      <c r="E75" s="5">
        <v>5</v>
      </c>
      <c r="F75" s="5" t="s">
        <v>10</v>
      </c>
    </row>
    <row r="76" spans="1:6" x14ac:dyDescent="0.3">
      <c r="D76" s="2" t="s">
        <v>20</v>
      </c>
      <c r="E76" s="3">
        <f>AVERAGE(E73:E75)</f>
        <v>6.333333333333333</v>
      </c>
    </row>
    <row r="94" spans="1:15" s="18" customFormat="1" x14ac:dyDescent="0.3">
      <c r="A94"/>
      <c r="B94"/>
      <c r="C94"/>
      <c r="D94"/>
      <c r="E94"/>
      <c r="F94"/>
      <c r="H94" s="58"/>
      <c r="I94" s="58"/>
      <c r="J94" s="58"/>
      <c r="K94" s="58"/>
      <c r="L94" s="58"/>
      <c r="M94" s="58"/>
      <c r="N94" s="58"/>
      <c r="O94"/>
    </row>
    <row r="95" spans="1:15" s="18" customFormat="1" x14ac:dyDescent="0.3">
      <c r="A95"/>
      <c r="B95"/>
      <c r="C95"/>
      <c r="D95"/>
      <c r="E95"/>
      <c r="F95"/>
      <c r="H95" s="58"/>
      <c r="I95" s="58"/>
      <c r="J95" s="58"/>
      <c r="K95" s="58"/>
      <c r="L95" s="58"/>
      <c r="M95" s="58"/>
      <c r="N95" s="58"/>
      <c r="O95"/>
    </row>
    <row r="96" spans="1:15" x14ac:dyDescent="0.3">
      <c r="H96" s="82"/>
      <c r="I96" s="82"/>
      <c r="J96" s="82"/>
      <c r="K96" s="82"/>
      <c r="L96" s="82"/>
      <c r="M96" s="82"/>
      <c r="N96" s="82"/>
    </row>
    <row r="97" spans="8:15" x14ac:dyDescent="0.3">
      <c r="H97" s="82"/>
      <c r="I97" s="82"/>
      <c r="J97" s="82"/>
      <c r="K97" s="82"/>
      <c r="L97" s="82"/>
      <c r="M97" s="82"/>
      <c r="N97" s="82"/>
      <c r="O97" s="18"/>
    </row>
    <row r="98" spans="8:15" x14ac:dyDescent="0.3">
      <c r="O98" s="18"/>
    </row>
  </sheetData>
  <mergeCells count="2">
    <mergeCell ref="A13:F13"/>
    <mergeCell ref="A56:F5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F23" sqref="F23"/>
    </sheetView>
  </sheetViews>
  <sheetFormatPr defaultRowHeight="14" x14ac:dyDescent="0.3"/>
  <cols>
    <col min="1" max="1" width="22.58203125" customWidth="1"/>
    <col min="2" max="2" width="18.33203125" customWidth="1"/>
    <col min="3" max="3" width="19.5" customWidth="1"/>
    <col min="4" max="5" width="18.33203125" customWidth="1"/>
    <col min="6" max="6" width="12.5" customWidth="1"/>
  </cols>
  <sheetData>
    <row r="1" spans="1:6" ht="23" x14ac:dyDescent="0.5">
      <c r="A1" s="23" t="s">
        <v>50</v>
      </c>
    </row>
    <row r="2" spans="1:6" x14ac:dyDescent="0.3">
      <c r="A2" s="14" t="s">
        <v>31</v>
      </c>
      <c r="B2" s="14" t="s">
        <v>35</v>
      </c>
      <c r="C2" s="14" t="s">
        <v>36</v>
      </c>
      <c r="D2" s="14" t="s">
        <v>37</v>
      </c>
      <c r="E2" s="14" t="s">
        <v>38</v>
      </c>
      <c r="F2" s="55" t="s">
        <v>105</v>
      </c>
    </row>
    <row r="3" spans="1:6" x14ac:dyDescent="0.3">
      <c r="A3" s="6">
        <v>42030</v>
      </c>
      <c r="B3" s="11">
        <v>-2</v>
      </c>
      <c r="C3" s="11">
        <v>3</v>
      </c>
      <c r="D3" s="17">
        <v>2</v>
      </c>
      <c r="E3" s="11">
        <v>4</v>
      </c>
      <c r="F3" s="11">
        <f>AVERAGE(B3:E3)</f>
        <v>1.75</v>
      </c>
    </row>
    <row r="4" spans="1:6" x14ac:dyDescent="0.3">
      <c r="A4" s="6">
        <v>42032</v>
      </c>
      <c r="B4" s="11">
        <v>-5</v>
      </c>
      <c r="C4" s="17">
        <v>-2</v>
      </c>
      <c r="D4" s="17">
        <v>-1</v>
      </c>
      <c r="E4" s="11">
        <v>2</v>
      </c>
      <c r="F4" s="11">
        <f t="shared" ref="F4:F8" si="0">AVERAGE(B4:E4)</f>
        <v>-1.5</v>
      </c>
    </row>
    <row r="5" spans="1:6" x14ac:dyDescent="0.3">
      <c r="A5" s="6">
        <v>42034</v>
      </c>
      <c r="B5" s="11">
        <v>-6</v>
      </c>
      <c r="C5" s="11" t="s">
        <v>34</v>
      </c>
      <c r="D5" s="11" t="s">
        <v>34</v>
      </c>
      <c r="E5" s="11">
        <v>-5</v>
      </c>
      <c r="F5" s="11">
        <f t="shared" si="0"/>
        <v>-5.5</v>
      </c>
    </row>
    <row r="6" spans="1:6" x14ac:dyDescent="0.3">
      <c r="A6" s="6">
        <v>42037</v>
      </c>
      <c r="B6" s="11">
        <v>-15</v>
      </c>
      <c r="C6" s="11">
        <v>-15</v>
      </c>
      <c r="D6" s="11">
        <v>-14</v>
      </c>
      <c r="E6" s="11">
        <v>-12</v>
      </c>
      <c r="F6" s="11">
        <f t="shared" si="0"/>
        <v>-14</v>
      </c>
    </row>
    <row r="7" spans="1:6" x14ac:dyDescent="0.3">
      <c r="A7" s="6">
        <v>42039</v>
      </c>
      <c r="B7" s="11">
        <v>-19</v>
      </c>
      <c r="C7" s="11">
        <v>-8</v>
      </c>
      <c r="D7" s="11">
        <v>-4</v>
      </c>
      <c r="E7" s="11">
        <v>-5</v>
      </c>
      <c r="F7" s="11">
        <f t="shared" si="0"/>
        <v>-9</v>
      </c>
    </row>
    <row r="8" spans="1:6" x14ac:dyDescent="0.3">
      <c r="A8" s="6">
        <v>42041</v>
      </c>
      <c r="B8" s="11">
        <v>-17</v>
      </c>
      <c r="C8" s="11" t="s">
        <v>34</v>
      </c>
      <c r="D8" s="11">
        <v>-15</v>
      </c>
      <c r="E8" s="76">
        <v>-17</v>
      </c>
      <c r="F8" s="11">
        <f t="shared" si="0"/>
        <v>-16.333333333333332</v>
      </c>
    </row>
    <row r="9" spans="1:6" x14ac:dyDescent="0.3">
      <c r="E9" s="5" t="s">
        <v>104</v>
      </c>
      <c r="F9" s="11">
        <f>AVERAGE(F3:F8)</f>
        <v>-7.4305555555555545</v>
      </c>
    </row>
    <row r="11" spans="1:6" x14ac:dyDescent="0.3">
      <c r="A11" s="14" t="s">
        <v>31</v>
      </c>
      <c r="B11" s="14" t="s">
        <v>35</v>
      </c>
      <c r="C11" s="14" t="s">
        <v>36</v>
      </c>
      <c r="D11" s="14" t="s">
        <v>37</v>
      </c>
      <c r="E11" s="14" t="s">
        <v>38</v>
      </c>
      <c r="F11" s="55" t="s">
        <v>105</v>
      </c>
    </row>
    <row r="12" spans="1:6" x14ac:dyDescent="0.3">
      <c r="A12" s="1">
        <v>42373</v>
      </c>
      <c r="B12" s="11"/>
      <c r="C12" s="11"/>
      <c r="D12" s="17"/>
      <c r="E12" s="11">
        <v>-10</v>
      </c>
      <c r="F12" s="11">
        <f t="shared" ref="F12:F19" si="1">AVERAGE(B12:E12)</f>
        <v>-10</v>
      </c>
    </row>
    <row r="13" spans="1:6" x14ac:dyDescent="0.3">
      <c r="A13" s="1">
        <v>42374</v>
      </c>
      <c r="B13" s="11"/>
      <c r="C13" s="11">
        <v>-11</v>
      </c>
      <c r="D13" s="17"/>
      <c r="E13" s="11"/>
      <c r="F13" s="11">
        <f t="shared" si="1"/>
        <v>-11</v>
      </c>
    </row>
    <row r="14" spans="1:6" x14ac:dyDescent="0.3">
      <c r="A14" s="6">
        <v>42375</v>
      </c>
      <c r="B14" s="11">
        <v>-19</v>
      </c>
      <c r="C14" s="17"/>
      <c r="D14" s="17">
        <v>-17</v>
      </c>
      <c r="E14" s="11">
        <v>-17</v>
      </c>
      <c r="F14" s="11">
        <f t="shared" si="1"/>
        <v>-17.666666666666668</v>
      </c>
    </row>
    <row r="15" spans="1:6" x14ac:dyDescent="0.3">
      <c r="A15" s="6">
        <v>42376</v>
      </c>
      <c r="B15" s="11"/>
      <c r="C15" s="11">
        <v>-10</v>
      </c>
      <c r="D15" s="11">
        <v>-12</v>
      </c>
      <c r="E15" s="11"/>
      <c r="F15" s="11">
        <f t="shared" si="1"/>
        <v>-11</v>
      </c>
    </row>
    <row r="16" spans="1:6" x14ac:dyDescent="0.3">
      <c r="A16" s="6">
        <v>42377</v>
      </c>
      <c r="B16" s="11">
        <v>-15</v>
      </c>
      <c r="C16" s="11"/>
      <c r="D16" s="11">
        <v>-17</v>
      </c>
      <c r="E16" s="11">
        <v>-18</v>
      </c>
      <c r="F16" s="11">
        <f t="shared" si="1"/>
        <v>-16.666666666666668</v>
      </c>
    </row>
    <row r="17" spans="1:6" x14ac:dyDescent="0.3">
      <c r="A17" s="6">
        <v>42387</v>
      </c>
      <c r="B17" s="11">
        <v>-12</v>
      </c>
      <c r="C17" s="11"/>
      <c r="D17" s="11"/>
      <c r="E17" s="11">
        <v>-4</v>
      </c>
      <c r="F17" s="11">
        <f t="shared" si="1"/>
        <v>-8</v>
      </c>
    </row>
    <row r="18" spans="1:6" x14ac:dyDescent="0.3">
      <c r="A18" s="6">
        <v>42389</v>
      </c>
      <c r="B18" s="11">
        <v>-15</v>
      </c>
      <c r="C18" s="11"/>
      <c r="D18" s="11"/>
      <c r="E18" s="11">
        <v>-10</v>
      </c>
      <c r="F18" s="11">
        <f t="shared" si="1"/>
        <v>-12.5</v>
      </c>
    </row>
    <row r="19" spans="1:6" x14ac:dyDescent="0.3">
      <c r="A19" s="6">
        <v>42391</v>
      </c>
      <c r="B19" s="5">
        <v>-7</v>
      </c>
      <c r="C19" s="5"/>
      <c r="D19" s="5"/>
      <c r="E19" s="5">
        <v>-6</v>
      </c>
      <c r="F19" s="11">
        <f t="shared" si="1"/>
        <v>-6.5</v>
      </c>
    </row>
    <row r="20" spans="1:6" x14ac:dyDescent="0.3">
      <c r="E20" s="5" t="s">
        <v>104</v>
      </c>
      <c r="F20" s="11">
        <f>AVERAGE(F12:F19)</f>
        <v>-11.666666666666668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7"/>
  <sheetViews>
    <sheetView workbookViewId="0">
      <selection activeCell="B17" sqref="B17"/>
    </sheetView>
  </sheetViews>
  <sheetFormatPr defaultRowHeight="14" x14ac:dyDescent="0.3"/>
  <cols>
    <col min="1" max="1" width="19.58203125" customWidth="1"/>
    <col min="2" max="2" width="14.25" customWidth="1"/>
    <col min="3" max="3" width="17.5" customWidth="1"/>
    <col min="4" max="5" width="17.25" customWidth="1"/>
    <col min="6" max="6" width="19.08203125" customWidth="1"/>
    <col min="7" max="7" width="19.75" customWidth="1"/>
    <col min="8" max="8" width="12.5" customWidth="1"/>
    <col min="10" max="11" width="16.75" customWidth="1"/>
    <col min="12" max="12" width="13.25" customWidth="1"/>
    <col min="13" max="13" width="14.25" customWidth="1"/>
  </cols>
  <sheetData>
    <row r="1" spans="1:6" ht="23" x14ac:dyDescent="0.5">
      <c r="A1" s="23" t="s">
        <v>48</v>
      </c>
    </row>
    <row r="2" spans="1:6" x14ac:dyDescent="0.3">
      <c r="A2" s="14" t="s">
        <v>31</v>
      </c>
      <c r="B2" s="14" t="s">
        <v>39</v>
      </c>
      <c r="C2" s="14" t="s">
        <v>40</v>
      </c>
      <c r="D2" s="14" t="s">
        <v>41</v>
      </c>
      <c r="E2" s="14" t="s">
        <v>42</v>
      </c>
      <c r="F2" s="14" t="s">
        <v>43</v>
      </c>
    </row>
    <row r="3" spans="1:6" x14ac:dyDescent="0.3">
      <c r="A3" s="6">
        <v>42194</v>
      </c>
      <c r="B3" s="11">
        <f>MAX(E20:E28)</f>
        <v>23</v>
      </c>
      <c r="C3" s="11">
        <f>AVERAGE(E20:E28)</f>
        <v>16.888888888888889</v>
      </c>
      <c r="D3" s="11"/>
      <c r="E3" s="11"/>
      <c r="F3" s="11">
        <f t="shared" ref="F3:F8" si="0">AVERAGE(C3,E3)</f>
        <v>16.888888888888889</v>
      </c>
    </row>
    <row r="4" spans="1:6" x14ac:dyDescent="0.3">
      <c r="A4" s="6">
        <v>42198</v>
      </c>
      <c r="B4" s="11">
        <f>MAX(E31:E39)</f>
        <v>23</v>
      </c>
      <c r="C4" s="11">
        <f>AVERAGE(E31:E39)</f>
        <v>12.222222222222221</v>
      </c>
      <c r="D4" s="11"/>
      <c r="E4" s="11"/>
      <c r="F4" s="11">
        <f t="shared" si="0"/>
        <v>12.222222222222221</v>
      </c>
    </row>
    <row r="5" spans="1:6" x14ac:dyDescent="0.3">
      <c r="A5" s="6">
        <v>42199</v>
      </c>
      <c r="B5" s="11">
        <f>MAX(E42:E49)</f>
        <v>14</v>
      </c>
      <c r="C5" s="11">
        <f>AVERAGE(E42:E49)</f>
        <v>8.625</v>
      </c>
      <c r="D5" s="11"/>
      <c r="E5" s="11"/>
      <c r="F5" s="11">
        <f t="shared" si="0"/>
        <v>8.625</v>
      </c>
    </row>
    <row r="6" spans="1:6" x14ac:dyDescent="0.3">
      <c r="A6" s="6">
        <v>42200</v>
      </c>
      <c r="B6" s="11">
        <f>MAX(E52:E58)</f>
        <v>24</v>
      </c>
      <c r="C6" s="11">
        <f>AVERAGE(E52:E58)</f>
        <v>19.571428571428573</v>
      </c>
      <c r="D6" s="11"/>
      <c r="E6" s="11"/>
      <c r="F6" s="11">
        <f t="shared" si="0"/>
        <v>19.571428571428573</v>
      </c>
    </row>
    <row r="7" spans="1:6" x14ac:dyDescent="0.3">
      <c r="A7" s="6">
        <v>42201</v>
      </c>
      <c r="B7" s="11">
        <f>MAX(E61:E64)</f>
        <v>24</v>
      </c>
      <c r="C7" s="11">
        <f>AVERAGE(E61:E64)</f>
        <v>15.25</v>
      </c>
      <c r="D7" s="11"/>
      <c r="E7" s="11"/>
      <c r="F7" s="11">
        <f t="shared" si="0"/>
        <v>15.25</v>
      </c>
    </row>
    <row r="8" spans="1:6" x14ac:dyDescent="0.3">
      <c r="A8" s="6">
        <v>42202</v>
      </c>
      <c r="B8" s="11">
        <f>MAX(E67)</f>
        <v>0</v>
      </c>
      <c r="C8" s="11">
        <f>AVERAGE(E67)</f>
        <v>0</v>
      </c>
      <c r="D8" s="11"/>
      <c r="E8" s="11"/>
      <c r="F8" s="11">
        <f t="shared" si="0"/>
        <v>0</v>
      </c>
    </row>
    <row r="9" spans="1:6" x14ac:dyDescent="0.3">
      <c r="A9" s="6">
        <v>42227</v>
      </c>
      <c r="B9" s="11">
        <f>MAX(E70:E78)</f>
        <v>13</v>
      </c>
      <c r="C9" s="11">
        <f>AVERAGE(E70:E78)</f>
        <v>8.4444444444444446</v>
      </c>
      <c r="D9" s="11">
        <f>MAX(E101:E102)</f>
        <v>5</v>
      </c>
      <c r="E9" s="11">
        <f>AVERAGE(E101:E102)</f>
        <v>5</v>
      </c>
      <c r="F9" s="11">
        <f>AVERAGE(E9,C9)</f>
        <v>6.7222222222222223</v>
      </c>
    </row>
    <row r="10" spans="1:6" x14ac:dyDescent="0.3">
      <c r="A10" s="6">
        <v>42228</v>
      </c>
      <c r="B10" s="11">
        <f>MAX(E81:E86)</f>
        <v>9</v>
      </c>
      <c r="C10" s="11">
        <f>AVERAGE(E81:E86)</f>
        <v>5</v>
      </c>
    </row>
    <row r="11" spans="1:6" x14ac:dyDescent="0.3">
      <c r="A11" s="6">
        <v>42229</v>
      </c>
      <c r="B11" s="11">
        <f>MAX(E90:E98)</f>
        <v>16</v>
      </c>
      <c r="C11" s="11">
        <f>AVERAGE(E90:E98)</f>
        <v>8.8888888888888893</v>
      </c>
      <c r="D11" s="11">
        <f>MAX(E105:E114)</f>
        <v>15</v>
      </c>
      <c r="E11" s="11">
        <f>AVERAGE(E105:E114)</f>
        <v>8.1999999999999993</v>
      </c>
      <c r="F11" s="11">
        <f>AVERAGE(E11,C10)</f>
        <v>6.6</v>
      </c>
    </row>
    <row r="12" spans="1:6" x14ac:dyDescent="0.3">
      <c r="A12" s="12" t="s">
        <v>32</v>
      </c>
      <c r="B12" s="13">
        <f>MAX(B3:B11)</f>
        <v>24</v>
      </c>
      <c r="C12" s="13">
        <f>AVERAGE(C3:C11)</f>
        <v>10.543430335097002</v>
      </c>
      <c r="D12" s="13">
        <f>MAX(D3:D7)</f>
        <v>0</v>
      </c>
      <c r="E12" s="13"/>
      <c r="F12" s="13">
        <f>AVERAGE(F3:F11)</f>
        <v>10.734970238095238</v>
      </c>
    </row>
    <row r="13" spans="1:6" x14ac:dyDescent="0.3">
      <c r="A13" s="7"/>
      <c r="B13" s="8"/>
      <c r="C13" s="8"/>
      <c r="D13" s="8"/>
      <c r="E13" s="8"/>
      <c r="F13" s="8"/>
    </row>
    <row r="14" spans="1:6" x14ac:dyDescent="0.3">
      <c r="A14" s="9"/>
      <c r="B14" s="10"/>
      <c r="C14" s="10"/>
      <c r="D14" s="10"/>
      <c r="E14" s="10"/>
      <c r="F14" s="10"/>
    </row>
    <row r="15" spans="1:6" ht="29.5" customHeight="1" x14ac:dyDescent="0.3">
      <c r="A15" s="39" t="s">
        <v>4</v>
      </c>
      <c r="B15" s="39" t="s">
        <v>0</v>
      </c>
      <c r="C15" s="39" t="s">
        <v>1</v>
      </c>
      <c r="D15" s="39" t="s">
        <v>8</v>
      </c>
      <c r="E15" s="39" t="s">
        <v>2</v>
      </c>
      <c r="F15" s="39" t="s">
        <v>9</v>
      </c>
    </row>
    <row r="16" spans="1:6" ht="29.5" customHeight="1" x14ac:dyDescent="0.3">
      <c r="A16" s="16"/>
      <c r="B16" s="45">
        <v>42193</v>
      </c>
      <c r="C16" s="46" t="s">
        <v>3</v>
      </c>
      <c r="D16" s="5" t="s">
        <v>66</v>
      </c>
      <c r="E16" s="5">
        <v>0</v>
      </c>
      <c r="F16" s="16"/>
    </row>
    <row r="17" spans="1:6" ht="16.5" customHeight="1" x14ac:dyDescent="0.3">
      <c r="A17" s="40"/>
      <c r="B17" s="40"/>
      <c r="C17" s="40"/>
      <c r="D17" s="41" t="s">
        <v>20</v>
      </c>
      <c r="E17" s="42">
        <f>AVERAGE(E16)</f>
        <v>0</v>
      </c>
      <c r="F17" s="40"/>
    </row>
    <row r="18" spans="1:6" ht="29.5" customHeight="1" x14ac:dyDescent="0.3">
      <c r="A18" s="40"/>
      <c r="B18" s="40"/>
      <c r="C18" s="40"/>
      <c r="D18" s="43"/>
      <c r="E18" s="44"/>
      <c r="F18" s="40"/>
    </row>
    <row r="19" spans="1:6" ht="29.5" customHeight="1" x14ac:dyDescent="0.3">
      <c r="A19" s="15" t="s">
        <v>4</v>
      </c>
      <c r="B19" s="15" t="s">
        <v>0</v>
      </c>
      <c r="C19" s="15" t="s">
        <v>1</v>
      </c>
      <c r="D19" s="15" t="s">
        <v>8</v>
      </c>
      <c r="E19" s="15" t="s">
        <v>2</v>
      </c>
      <c r="F19" s="15" t="s">
        <v>9</v>
      </c>
    </row>
    <row r="20" spans="1:6" x14ac:dyDescent="0.3">
      <c r="A20" s="5" t="s">
        <v>16</v>
      </c>
      <c r="B20" s="6">
        <v>42194</v>
      </c>
      <c r="C20" s="5" t="s">
        <v>3</v>
      </c>
      <c r="D20" s="5" t="s">
        <v>6</v>
      </c>
      <c r="E20" s="5">
        <v>2</v>
      </c>
      <c r="F20" s="5" t="s">
        <v>10</v>
      </c>
    </row>
    <row r="21" spans="1:6" x14ac:dyDescent="0.3">
      <c r="A21" s="5" t="s">
        <v>64</v>
      </c>
      <c r="B21" s="6">
        <v>42194</v>
      </c>
      <c r="C21" s="5" t="s">
        <v>3</v>
      </c>
      <c r="D21" s="5" t="s">
        <v>7</v>
      </c>
      <c r="E21" s="5">
        <v>22</v>
      </c>
      <c r="F21" s="5" t="s">
        <v>11</v>
      </c>
    </row>
    <row r="22" spans="1:6" x14ac:dyDescent="0.3">
      <c r="A22" s="5" t="s">
        <v>64</v>
      </c>
      <c r="B22" s="6">
        <v>42194</v>
      </c>
      <c r="C22" s="5" t="s">
        <v>3</v>
      </c>
      <c r="D22" s="5" t="s">
        <v>7</v>
      </c>
      <c r="E22" s="5">
        <v>22</v>
      </c>
      <c r="F22" s="5" t="s">
        <v>11</v>
      </c>
    </row>
    <row r="23" spans="1:6" x14ac:dyDescent="0.3">
      <c r="A23" s="5" t="s">
        <v>64</v>
      </c>
      <c r="B23" s="6">
        <v>42194</v>
      </c>
      <c r="C23" s="5" t="s">
        <v>3</v>
      </c>
      <c r="D23" s="5" t="s">
        <v>7</v>
      </c>
      <c r="E23" s="5">
        <v>23</v>
      </c>
      <c r="F23" s="5" t="s">
        <v>11</v>
      </c>
    </row>
    <row r="24" spans="1:6" x14ac:dyDescent="0.3">
      <c r="A24" s="5" t="s">
        <v>64</v>
      </c>
      <c r="B24" s="6">
        <v>42194</v>
      </c>
      <c r="C24" s="5" t="s">
        <v>3</v>
      </c>
      <c r="D24" s="5" t="s">
        <v>7</v>
      </c>
      <c r="E24" s="5">
        <v>22</v>
      </c>
      <c r="F24" s="5" t="s">
        <v>11</v>
      </c>
    </row>
    <row r="25" spans="1:6" x14ac:dyDescent="0.3">
      <c r="A25" s="5" t="s">
        <v>65</v>
      </c>
      <c r="B25" s="6">
        <v>42194</v>
      </c>
      <c r="C25" s="5" t="s">
        <v>3</v>
      </c>
      <c r="D25" s="5" t="s">
        <v>7</v>
      </c>
      <c r="E25" s="5">
        <v>22</v>
      </c>
      <c r="F25" s="5" t="s">
        <v>11</v>
      </c>
    </row>
    <row r="26" spans="1:6" x14ac:dyDescent="0.3">
      <c r="A26" s="5" t="s">
        <v>64</v>
      </c>
      <c r="B26" s="6">
        <v>42194</v>
      </c>
      <c r="C26" s="5" t="s">
        <v>3</v>
      </c>
      <c r="D26" s="5" t="s">
        <v>7</v>
      </c>
      <c r="E26" s="5">
        <v>20</v>
      </c>
      <c r="F26" s="5" t="s">
        <v>11</v>
      </c>
    </row>
    <row r="27" spans="1:6" x14ac:dyDescent="0.3">
      <c r="A27" s="5" t="s">
        <v>5</v>
      </c>
      <c r="B27" s="6">
        <v>42194</v>
      </c>
      <c r="C27" s="5" t="s">
        <v>3</v>
      </c>
      <c r="D27" s="5" t="s">
        <v>7</v>
      </c>
      <c r="E27" s="5">
        <v>10</v>
      </c>
      <c r="F27" s="5" t="s">
        <v>11</v>
      </c>
    </row>
    <row r="28" spans="1:6" x14ac:dyDescent="0.3">
      <c r="A28" s="5" t="s">
        <v>5</v>
      </c>
      <c r="B28" s="6">
        <v>42194</v>
      </c>
      <c r="C28" s="5" t="s">
        <v>3</v>
      </c>
      <c r="D28" s="5" t="s">
        <v>7</v>
      </c>
      <c r="E28" s="5">
        <v>9</v>
      </c>
      <c r="F28" s="5" t="s">
        <v>11</v>
      </c>
    </row>
    <row r="29" spans="1:6" x14ac:dyDescent="0.3">
      <c r="B29" s="1"/>
      <c r="D29" s="2" t="s">
        <v>20</v>
      </c>
      <c r="E29" s="3">
        <f>AVERAGE(E20:E28)</f>
        <v>16.888888888888889</v>
      </c>
    </row>
    <row r="31" spans="1:6" x14ac:dyDescent="0.3">
      <c r="A31" s="5" t="s">
        <v>64</v>
      </c>
      <c r="B31" s="6">
        <v>42198</v>
      </c>
      <c r="C31" s="5" t="s">
        <v>69</v>
      </c>
      <c r="D31" s="5" t="s">
        <v>7</v>
      </c>
      <c r="E31" s="5">
        <v>11</v>
      </c>
      <c r="F31" s="5" t="s">
        <v>11</v>
      </c>
    </row>
    <row r="32" spans="1:6" x14ac:dyDescent="0.3">
      <c r="A32" s="5" t="s">
        <v>64</v>
      </c>
      <c r="B32" s="6">
        <v>42198</v>
      </c>
      <c r="C32" s="5" t="s">
        <v>3</v>
      </c>
      <c r="D32" s="5" t="s">
        <v>7</v>
      </c>
      <c r="E32" s="5">
        <v>12</v>
      </c>
      <c r="F32" s="5" t="s">
        <v>11</v>
      </c>
    </row>
    <row r="33" spans="1:6" x14ac:dyDescent="0.3">
      <c r="A33" s="5" t="s">
        <v>64</v>
      </c>
      <c r="B33" s="6">
        <v>42198</v>
      </c>
      <c r="C33" s="5" t="s">
        <v>3</v>
      </c>
      <c r="D33" s="5" t="s">
        <v>7</v>
      </c>
      <c r="E33" s="5">
        <v>23</v>
      </c>
      <c r="F33" s="5" t="s">
        <v>11</v>
      </c>
    </row>
    <row r="34" spans="1:6" x14ac:dyDescent="0.3">
      <c r="A34" s="5" t="s">
        <v>67</v>
      </c>
      <c r="B34" s="6">
        <v>42198</v>
      </c>
      <c r="C34" s="5" t="s">
        <v>3</v>
      </c>
      <c r="D34" s="5" t="s">
        <v>7</v>
      </c>
      <c r="E34" s="5">
        <v>11</v>
      </c>
      <c r="F34" s="5" t="s">
        <v>11</v>
      </c>
    </row>
    <row r="35" spans="1:6" x14ac:dyDescent="0.3">
      <c r="A35" s="5" t="s">
        <v>5</v>
      </c>
      <c r="B35" s="6">
        <v>42198</v>
      </c>
      <c r="C35" s="5" t="s">
        <v>3</v>
      </c>
      <c r="D35" s="5" t="s">
        <v>7</v>
      </c>
      <c r="E35" s="5">
        <v>19</v>
      </c>
      <c r="F35" s="5" t="s">
        <v>11</v>
      </c>
    </row>
    <row r="36" spans="1:6" x14ac:dyDescent="0.3">
      <c r="A36" s="5" t="s">
        <v>5</v>
      </c>
      <c r="B36" s="6">
        <v>42198</v>
      </c>
      <c r="C36" s="5" t="s">
        <v>3</v>
      </c>
      <c r="D36" s="5" t="s">
        <v>7</v>
      </c>
      <c r="E36" s="5">
        <v>12</v>
      </c>
      <c r="F36" s="5" t="s">
        <v>11</v>
      </c>
    </row>
    <row r="37" spans="1:6" x14ac:dyDescent="0.3">
      <c r="A37" s="5" t="s">
        <v>5</v>
      </c>
      <c r="B37" s="6">
        <v>42198</v>
      </c>
      <c r="C37" s="5" t="s">
        <v>3</v>
      </c>
      <c r="D37" s="5" t="s">
        <v>7</v>
      </c>
      <c r="E37" s="5">
        <v>12</v>
      </c>
      <c r="F37" s="5" t="s">
        <v>11</v>
      </c>
    </row>
    <row r="38" spans="1:6" x14ac:dyDescent="0.3">
      <c r="A38" s="5" t="s">
        <v>68</v>
      </c>
      <c r="B38" s="6">
        <v>42198</v>
      </c>
      <c r="C38" s="5" t="s">
        <v>3</v>
      </c>
      <c r="D38" s="5" t="s">
        <v>7</v>
      </c>
      <c r="E38" s="5">
        <v>5</v>
      </c>
      <c r="F38" s="5" t="s">
        <v>11</v>
      </c>
    </row>
    <row r="39" spans="1:6" x14ac:dyDescent="0.3">
      <c r="A39" s="5" t="s">
        <v>73</v>
      </c>
      <c r="B39" s="6">
        <v>42198</v>
      </c>
      <c r="C39" s="5" t="s">
        <v>3</v>
      </c>
      <c r="D39" s="5" t="s">
        <v>7</v>
      </c>
      <c r="E39" s="5">
        <v>5</v>
      </c>
      <c r="F39" s="5" t="s">
        <v>11</v>
      </c>
    </row>
    <row r="40" spans="1:6" x14ac:dyDescent="0.3">
      <c r="B40" s="6"/>
      <c r="C40" s="5"/>
      <c r="D40" s="2" t="s">
        <v>20</v>
      </c>
      <c r="E40" s="3">
        <f>AVERAGE(E31:E39)</f>
        <v>12.222222222222221</v>
      </c>
    </row>
    <row r="42" spans="1:6" x14ac:dyDescent="0.3">
      <c r="A42" s="5" t="s">
        <v>5</v>
      </c>
      <c r="B42" s="6">
        <v>42199</v>
      </c>
      <c r="C42" s="5" t="s">
        <v>69</v>
      </c>
      <c r="D42" s="5" t="s">
        <v>7</v>
      </c>
      <c r="E42" s="5">
        <v>8</v>
      </c>
      <c r="F42" s="5" t="s">
        <v>11</v>
      </c>
    </row>
    <row r="43" spans="1:6" x14ac:dyDescent="0.3">
      <c r="A43" s="5" t="s">
        <v>5</v>
      </c>
      <c r="B43" s="6">
        <v>42199</v>
      </c>
      <c r="C43" s="5" t="s">
        <v>69</v>
      </c>
      <c r="D43" s="5" t="s">
        <v>7</v>
      </c>
      <c r="E43" s="5">
        <v>5</v>
      </c>
      <c r="F43" s="5" t="s">
        <v>11</v>
      </c>
    </row>
    <row r="44" spans="1:6" x14ac:dyDescent="0.3">
      <c r="A44" s="5" t="s">
        <v>64</v>
      </c>
      <c r="B44" s="6">
        <v>42199</v>
      </c>
      <c r="C44" s="5" t="s">
        <v>69</v>
      </c>
      <c r="D44" s="5" t="s">
        <v>7</v>
      </c>
      <c r="E44" s="5">
        <v>2</v>
      </c>
      <c r="F44" s="5" t="s">
        <v>11</v>
      </c>
    </row>
    <row r="45" spans="1:6" x14ac:dyDescent="0.3">
      <c r="A45" s="5" t="s">
        <v>72</v>
      </c>
      <c r="B45" s="6">
        <v>42199</v>
      </c>
      <c r="C45" s="5" t="s">
        <v>69</v>
      </c>
      <c r="D45" s="5" t="s">
        <v>7</v>
      </c>
      <c r="E45" s="5">
        <v>11</v>
      </c>
      <c r="F45" s="5" t="s">
        <v>11</v>
      </c>
    </row>
    <row r="46" spans="1:6" x14ac:dyDescent="0.3">
      <c r="A46" s="5" t="s">
        <v>64</v>
      </c>
      <c r="B46" s="6">
        <v>42199</v>
      </c>
      <c r="C46" s="5" t="s">
        <v>69</v>
      </c>
      <c r="D46" s="5" t="s">
        <v>7</v>
      </c>
      <c r="E46" s="5">
        <v>14</v>
      </c>
      <c r="F46" s="5" t="s">
        <v>11</v>
      </c>
    </row>
    <row r="47" spans="1:6" x14ac:dyDescent="0.3">
      <c r="A47" s="5" t="s">
        <v>64</v>
      </c>
      <c r="B47" s="6">
        <v>42199</v>
      </c>
      <c r="C47" s="5" t="s">
        <v>69</v>
      </c>
      <c r="D47" s="5" t="s">
        <v>7</v>
      </c>
      <c r="E47" s="5">
        <v>14</v>
      </c>
      <c r="F47" s="5" t="s">
        <v>11</v>
      </c>
    </row>
    <row r="48" spans="1:6" x14ac:dyDescent="0.3">
      <c r="A48" s="5" t="s">
        <v>5</v>
      </c>
      <c r="B48" s="6">
        <v>42199</v>
      </c>
      <c r="C48" s="5" t="s">
        <v>69</v>
      </c>
      <c r="D48" s="5" t="s">
        <v>7</v>
      </c>
      <c r="E48" s="5">
        <v>11</v>
      </c>
      <c r="F48" s="5" t="s">
        <v>11</v>
      </c>
    </row>
    <row r="49" spans="1:6" x14ac:dyDescent="0.3">
      <c r="A49" s="5" t="s">
        <v>73</v>
      </c>
      <c r="B49" s="6">
        <v>42199</v>
      </c>
      <c r="C49" s="5" t="s">
        <v>69</v>
      </c>
      <c r="D49" s="5" t="s">
        <v>7</v>
      </c>
      <c r="E49" s="5">
        <v>4</v>
      </c>
      <c r="F49" s="5" t="s">
        <v>10</v>
      </c>
    </row>
    <row r="50" spans="1:6" x14ac:dyDescent="0.3">
      <c r="B50" s="4"/>
      <c r="D50" s="2" t="s">
        <v>20</v>
      </c>
      <c r="E50" s="2">
        <f>AVERAGE(E42:E49)</f>
        <v>8.625</v>
      </c>
    </row>
    <row r="51" spans="1:6" x14ac:dyDescent="0.3">
      <c r="B51" s="4"/>
    </row>
    <row r="52" spans="1:6" x14ac:dyDescent="0.3">
      <c r="A52" s="5" t="s">
        <v>24</v>
      </c>
      <c r="B52" s="6">
        <v>42200</v>
      </c>
      <c r="C52" s="5" t="s">
        <v>69</v>
      </c>
      <c r="D52" s="5" t="s">
        <v>7</v>
      </c>
      <c r="E52" s="5">
        <v>24</v>
      </c>
      <c r="F52" s="5" t="s">
        <v>11</v>
      </c>
    </row>
    <row r="53" spans="1:6" x14ac:dyDescent="0.3">
      <c r="A53" s="5" t="s">
        <v>24</v>
      </c>
      <c r="B53" s="6">
        <v>42200</v>
      </c>
      <c r="C53" s="5" t="s">
        <v>69</v>
      </c>
      <c r="D53" s="5" t="s">
        <v>7</v>
      </c>
      <c r="E53" s="5">
        <v>23</v>
      </c>
      <c r="F53" s="5" t="s">
        <v>11</v>
      </c>
    </row>
    <row r="54" spans="1:6" x14ac:dyDescent="0.3">
      <c r="A54" s="5" t="s">
        <v>72</v>
      </c>
      <c r="B54" s="6">
        <v>42200</v>
      </c>
      <c r="C54" s="5" t="s">
        <v>69</v>
      </c>
      <c r="D54" s="5" t="s">
        <v>7</v>
      </c>
      <c r="E54" s="5">
        <v>23</v>
      </c>
      <c r="F54" s="5" t="s">
        <v>11</v>
      </c>
    </row>
    <row r="55" spans="1:6" x14ac:dyDescent="0.3">
      <c r="A55" s="5" t="s">
        <v>24</v>
      </c>
      <c r="B55" s="6">
        <v>42200</v>
      </c>
      <c r="C55" s="5" t="s">
        <v>69</v>
      </c>
      <c r="D55" s="5" t="s">
        <v>7</v>
      </c>
      <c r="E55" s="5">
        <v>22</v>
      </c>
      <c r="F55" s="5" t="s">
        <v>11</v>
      </c>
    </row>
    <row r="56" spans="1:6" x14ac:dyDescent="0.3">
      <c r="A56" s="5" t="s">
        <v>5</v>
      </c>
      <c r="B56" s="6">
        <v>42200</v>
      </c>
      <c r="C56" s="5" t="s">
        <v>69</v>
      </c>
      <c r="D56" s="5" t="s">
        <v>7</v>
      </c>
      <c r="E56" s="5">
        <v>16</v>
      </c>
      <c r="F56" s="5" t="s">
        <v>11</v>
      </c>
    </row>
    <row r="57" spans="1:6" x14ac:dyDescent="0.3">
      <c r="A57" s="5" t="s">
        <v>5</v>
      </c>
      <c r="B57" s="6">
        <v>42200</v>
      </c>
      <c r="C57" s="5" t="s">
        <v>69</v>
      </c>
      <c r="D57" s="5" t="s">
        <v>7</v>
      </c>
      <c r="E57" s="5">
        <v>15</v>
      </c>
      <c r="F57" s="5" t="s">
        <v>11</v>
      </c>
    </row>
    <row r="58" spans="1:6" x14ac:dyDescent="0.3">
      <c r="A58" s="5" t="s">
        <v>24</v>
      </c>
      <c r="B58" s="6">
        <v>42200</v>
      </c>
      <c r="C58" s="5" t="s">
        <v>69</v>
      </c>
      <c r="D58" s="5" t="s">
        <v>7</v>
      </c>
      <c r="E58" s="5">
        <v>14</v>
      </c>
      <c r="F58" s="5" t="s">
        <v>11</v>
      </c>
    </row>
    <row r="59" spans="1:6" x14ac:dyDescent="0.3">
      <c r="D59" s="2" t="s">
        <v>20</v>
      </c>
      <c r="E59" s="3">
        <f>AVERAGE(E52:E58)</f>
        <v>19.571428571428573</v>
      </c>
    </row>
    <row r="61" spans="1:6" x14ac:dyDescent="0.3">
      <c r="A61" s="5" t="s">
        <v>73</v>
      </c>
      <c r="B61" s="6">
        <v>42201</v>
      </c>
      <c r="C61" s="5" t="s">
        <v>3</v>
      </c>
      <c r="D61" s="5" t="s">
        <v>6</v>
      </c>
      <c r="E61" s="5">
        <v>2</v>
      </c>
      <c r="F61" s="5" t="s">
        <v>10</v>
      </c>
    </row>
    <row r="62" spans="1:6" x14ac:dyDescent="0.3">
      <c r="A62" s="5" t="s">
        <v>64</v>
      </c>
      <c r="B62" s="6">
        <v>42201</v>
      </c>
      <c r="C62" s="5" t="s">
        <v>3</v>
      </c>
      <c r="D62" s="5" t="s">
        <v>7</v>
      </c>
      <c r="E62" s="5">
        <v>24</v>
      </c>
      <c r="F62" s="5" t="s">
        <v>11</v>
      </c>
    </row>
    <row r="63" spans="1:6" x14ac:dyDescent="0.3">
      <c r="A63" s="5" t="s">
        <v>72</v>
      </c>
      <c r="B63" s="6">
        <v>42201</v>
      </c>
      <c r="C63" s="5" t="s">
        <v>3</v>
      </c>
      <c r="D63" s="5" t="s">
        <v>7</v>
      </c>
      <c r="E63" s="5">
        <v>17</v>
      </c>
      <c r="F63" s="5" t="s">
        <v>11</v>
      </c>
    </row>
    <row r="64" spans="1:6" x14ac:dyDescent="0.3">
      <c r="A64" s="5" t="s">
        <v>64</v>
      </c>
      <c r="B64" s="6">
        <v>42201</v>
      </c>
      <c r="C64" s="5" t="s">
        <v>3</v>
      </c>
      <c r="D64" s="5" t="s">
        <v>7</v>
      </c>
      <c r="E64" s="5">
        <v>18</v>
      </c>
      <c r="F64" s="5" t="s">
        <v>11</v>
      </c>
    </row>
    <row r="65" spans="1:6" x14ac:dyDescent="0.3">
      <c r="D65" s="2" t="s">
        <v>20</v>
      </c>
      <c r="E65" s="3">
        <f>AVERAGE(E61:E64)</f>
        <v>15.25</v>
      </c>
    </row>
    <row r="67" spans="1:6" x14ac:dyDescent="0.3">
      <c r="A67" s="5" t="s">
        <v>76</v>
      </c>
      <c r="B67" s="6">
        <v>42202</v>
      </c>
      <c r="C67" s="5" t="s">
        <v>75</v>
      </c>
      <c r="D67" s="5"/>
      <c r="E67" s="5">
        <v>0</v>
      </c>
      <c r="F67" s="5"/>
    </row>
    <row r="68" spans="1:6" x14ac:dyDescent="0.3">
      <c r="B68" s="1"/>
      <c r="D68" s="2" t="s">
        <v>20</v>
      </c>
      <c r="E68" s="3">
        <f>AVERAGE(E67:E67)</f>
        <v>0</v>
      </c>
    </row>
    <row r="69" spans="1:6" s="8" customFormat="1" x14ac:dyDescent="0.3">
      <c r="B69" s="7"/>
      <c r="D69" s="52"/>
      <c r="E69" s="53"/>
    </row>
    <row r="70" spans="1:6" x14ac:dyDescent="0.3">
      <c r="A70" s="50" t="s">
        <v>64</v>
      </c>
      <c r="B70" s="51">
        <v>42227</v>
      </c>
      <c r="C70" s="50" t="s">
        <v>69</v>
      </c>
      <c r="D70" s="50" t="s">
        <v>7</v>
      </c>
      <c r="E70" s="50">
        <v>10</v>
      </c>
      <c r="F70" s="50" t="s">
        <v>11</v>
      </c>
    </row>
    <row r="71" spans="1:6" x14ac:dyDescent="0.3">
      <c r="A71" s="5" t="s">
        <v>64</v>
      </c>
      <c r="B71" s="51">
        <v>42227</v>
      </c>
      <c r="C71" s="5" t="s">
        <v>69</v>
      </c>
      <c r="D71" s="5" t="s">
        <v>7</v>
      </c>
      <c r="E71" s="5">
        <v>13</v>
      </c>
      <c r="F71" s="5" t="s">
        <v>11</v>
      </c>
    </row>
    <row r="72" spans="1:6" x14ac:dyDescent="0.3">
      <c r="A72" s="5" t="s">
        <v>64</v>
      </c>
      <c r="B72" s="51">
        <v>42227</v>
      </c>
      <c r="C72" s="5" t="s">
        <v>69</v>
      </c>
      <c r="D72" s="5" t="s">
        <v>7</v>
      </c>
      <c r="E72" s="5">
        <v>6</v>
      </c>
      <c r="F72" s="5" t="s">
        <v>11</v>
      </c>
    </row>
    <row r="73" spans="1:6" x14ac:dyDescent="0.3">
      <c r="A73" s="5" t="s">
        <v>64</v>
      </c>
      <c r="B73" s="51">
        <v>42227</v>
      </c>
      <c r="C73" s="5" t="s">
        <v>69</v>
      </c>
      <c r="D73" s="5" t="s">
        <v>7</v>
      </c>
      <c r="E73" s="5">
        <v>8</v>
      </c>
      <c r="F73" s="5" t="s">
        <v>11</v>
      </c>
    </row>
    <row r="74" spans="1:6" x14ac:dyDescent="0.3">
      <c r="A74" s="5" t="s">
        <v>64</v>
      </c>
      <c r="B74" s="51">
        <v>42227</v>
      </c>
      <c r="C74" s="5" t="s">
        <v>69</v>
      </c>
      <c r="D74" s="5" t="s">
        <v>7</v>
      </c>
      <c r="E74" s="5">
        <v>10</v>
      </c>
      <c r="F74" s="5" t="s">
        <v>11</v>
      </c>
    </row>
    <row r="75" spans="1:6" x14ac:dyDescent="0.3">
      <c r="A75" s="5" t="s">
        <v>5</v>
      </c>
      <c r="B75" s="51">
        <v>42227</v>
      </c>
      <c r="C75" s="5" t="s">
        <v>69</v>
      </c>
      <c r="D75" s="5" t="s">
        <v>7</v>
      </c>
      <c r="E75" s="5">
        <v>8</v>
      </c>
      <c r="F75" s="5" t="s">
        <v>11</v>
      </c>
    </row>
    <row r="76" spans="1:6" x14ac:dyDescent="0.3">
      <c r="A76" s="5" t="s">
        <v>5</v>
      </c>
      <c r="B76" s="51">
        <v>42227</v>
      </c>
      <c r="C76" s="5" t="s">
        <v>69</v>
      </c>
      <c r="D76" s="5" t="s">
        <v>7</v>
      </c>
      <c r="E76" s="5">
        <v>9</v>
      </c>
      <c r="F76" s="5" t="s">
        <v>11</v>
      </c>
    </row>
    <row r="77" spans="1:6" x14ac:dyDescent="0.3">
      <c r="A77" s="5" t="s">
        <v>5</v>
      </c>
      <c r="B77" s="51">
        <v>42227</v>
      </c>
      <c r="C77" s="5" t="s">
        <v>69</v>
      </c>
      <c r="D77" s="5" t="s">
        <v>7</v>
      </c>
      <c r="E77" s="5">
        <v>6</v>
      </c>
      <c r="F77" s="5" t="s">
        <v>11</v>
      </c>
    </row>
    <row r="78" spans="1:6" x14ac:dyDescent="0.3">
      <c r="A78" s="5" t="s">
        <v>5</v>
      </c>
      <c r="B78" s="51">
        <v>42227</v>
      </c>
      <c r="C78" s="5" t="s">
        <v>69</v>
      </c>
      <c r="D78" s="5" t="s">
        <v>7</v>
      </c>
      <c r="E78" s="5">
        <v>6</v>
      </c>
      <c r="F78" s="5" t="s">
        <v>11</v>
      </c>
    </row>
    <row r="79" spans="1:6" x14ac:dyDescent="0.3">
      <c r="A79" s="5"/>
      <c r="B79" s="7"/>
      <c r="C79" s="8"/>
      <c r="D79" s="2" t="s">
        <v>20</v>
      </c>
      <c r="E79" s="3">
        <f>AVERAGE(E70:E78)</f>
        <v>8.4444444444444446</v>
      </c>
      <c r="F79" s="8"/>
    </row>
    <row r="80" spans="1:6" s="8" customFormat="1" x14ac:dyDescent="0.3">
      <c r="B80" s="7"/>
      <c r="D80" s="52"/>
      <c r="E80" s="53"/>
    </row>
    <row r="81" spans="1:6" x14ac:dyDescent="0.3">
      <c r="A81" s="50" t="s">
        <v>13</v>
      </c>
      <c r="B81" s="51">
        <v>42228</v>
      </c>
      <c r="C81" s="50" t="s">
        <v>69</v>
      </c>
      <c r="D81" s="50" t="s">
        <v>7</v>
      </c>
      <c r="E81" s="54">
        <v>9</v>
      </c>
      <c r="F81" s="50" t="s">
        <v>10</v>
      </c>
    </row>
    <row r="82" spans="1:6" x14ac:dyDescent="0.3">
      <c r="A82" s="5" t="s">
        <v>13</v>
      </c>
      <c r="B82" s="51">
        <v>42228</v>
      </c>
      <c r="C82" s="5" t="s">
        <v>69</v>
      </c>
      <c r="D82" s="5" t="s">
        <v>7</v>
      </c>
      <c r="E82" s="49">
        <v>5</v>
      </c>
      <c r="F82" s="5" t="s">
        <v>10</v>
      </c>
    </row>
    <row r="83" spans="1:6" x14ac:dyDescent="0.3">
      <c r="A83" s="5" t="s">
        <v>77</v>
      </c>
      <c r="B83" s="51">
        <v>42228</v>
      </c>
      <c r="C83" s="5" t="s">
        <v>69</v>
      </c>
      <c r="D83" s="5" t="s">
        <v>7</v>
      </c>
      <c r="E83" s="49">
        <v>9</v>
      </c>
      <c r="F83" s="5" t="s">
        <v>11</v>
      </c>
    </row>
    <row r="84" spans="1:6" x14ac:dyDescent="0.3">
      <c r="A84" s="5" t="s">
        <v>64</v>
      </c>
      <c r="B84" s="51">
        <v>42228</v>
      </c>
      <c r="C84" s="5" t="s">
        <v>69</v>
      </c>
      <c r="D84" s="5" t="s">
        <v>7</v>
      </c>
      <c r="E84" s="49">
        <v>3</v>
      </c>
      <c r="F84" s="5" t="s">
        <v>11</v>
      </c>
    </row>
    <row r="85" spans="1:6" x14ac:dyDescent="0.3">
      <c r="A85" s="5" t="s">
        <v>13</v>
      </c>
      <c r="B85" s="51">
        <v>42228</v>
      </c>
      <c r="C85" s="5" t="s">
        <v>69</v>
      </c>
      <c r="D85" s="5" t="s">
        <v>7</v>
      </c>
      <c r="E85" s="49">
        <v>2</v>
      </c>
      <c r="F85" s="5" t="s">
        <v>11</v>
      </c>
    </row>
    <row r="86" spans="1:6" s="8" customFormat="1" x14ac:dyDescent="0.3">
      <c r="A86" s="19" t="s">
        <v>64</v>
      </c>
      <c r="B86" s="51">
        <v>42228</v>
      </c>
      <c r="C86" s="5" t="s">
        <v>69</v>
      </c>
      <c r="D86" s="5" t="s">
        <v>7</v>
      </c>
      <c r="E86" s="49">
        <v>2</v>
      </c>
      <c r="F86" s="5" t="s">
        <v>11</v>
      </c>
    </row>
    <row r="87" spans="1:6" s="8" customFormat="1" x14ac:dyDescent="0.3">
      <c r="A87" s="19"/>
      <c r="B87" s="6"/>
      <c r="C87" s="5"/>
      <c r="D87" s="2" t="s">
        <v>20</v>
      </c>
      <c r="E87" s="3">
        <f>AVERAGE(E81:E86)</f>
        <v>5</v>
      </c>
      <c r="F87" s="5"/>
    </row>
    <row r="88" spans="1:6" x14ac:dyDescent="0.3">
      <c r="A88" s="5"/>
      <c r="B88" s="6"/>
      <c r="C88" s="5"/>
      <c r="D88" s="48"/>
      <c r="E88" s="49"/>
      <c r="F88" s="5"/>
    </row>
    <row r="89" spans="1:6" s="8" customFormat="1" x14ac:dyDescent="0.3"/>
    <row r="90" spans="1:6" x14ac:dyDescent="0.3">
      <c r="A90" t="s">
        <v>64</v>
      </c>
      <c r="B90" s="1">
        <v>42229</v>
      </c>
      <c r="C90" s="50" t="s">
        <v>69</v>
      </c>
      <c r="D90" s="5" t="s">
        <v>7</v>
      </c>
      <c r="E90">
        <v>13</v>
      </c>
      <c r="F90" t="s">
        <v>11</v>
      </c>
    </row>
    <row r="91" spans="1:6" x14ac:dyDescent="0.3">
      <c r="A91" t="s">
        <v>64</v>
      </c>
      <c r="B91" s="1">
        <v>42229</v>
      </c>
      <c r="C91" s="5" t="s">
        <v>69</v>
      </c>
      <c r="D91" s="5" t="s">
        <v>7</v>
      </c>
      <c r="E91">
        <v>14</v>
      </c>
      <c r="F91" t="s">
        <v>11</v>
      </c>
    </row>
    <row r="92" spans="1:6" x14ac:dyDescent="0.3">
      <c r="A92" t="s">
        <v>64</v>
      </c>
      <c r="B92" s="1">
        <v>42229</v>
      </c>
      <c r="C92" s="5" t="s">
        <v>69</v>
      </c>
      <c r="D92" s="5" t="s">
        <v>7</v>
      </c>
      <c r="E92">
        <v>15</v>
      </c>
      <c r="F92" t="s">
        <v>11</v>
      </c>
    </row>
    <row r="93" spans="1:6" x14ac:dyDescent="0.3">
      <c r="A93" t="s">
        <v>64</v>
      </c>
      <c r="B93" s="1">
        <v>42229</v>
      </c>
      <c r="C93" s="5" t="s">
        <v>69</v>
      </c>
      <c r="D93" s="5" t="s">
        <v>7</v>
      </c>
      <c r="E93">
        <v>16</v>
      </c>
      <c r="F93" t="s">
        <v>11</v>
      </c>
    </row>
    <row r="94" spans="1:6" x14ac:dyDescent="0.3">
      <c r="A94" t="s">
        <v>64</v>
      </c>
      <c r="B94" s="1">
        <v>42229</v>
      </c>
      <c r="C94" s="50" t="s">
        <v>69</v>
      </c>
      <c r="D94" s="5" t="s">
        <v>7</v>
      </c>
      <c r="E94">
        <v>8</v>
      </c>
      <c r="F94" t="s">
        <v>11</v>
      </c>
    </row>
    <row r="95" spans="1:6" x14ac:dyDescent="0.3">
      <c r="A95" t="s">
        <v>78</v>
      </c>
      <c r="B95" s="1">
        <v>42229</v>
      </c>
      <c r="C95" s="5" t="s">
        <v>69</v>
      </c>
      <c r="D95" s="5" t="s">
        <v>7</v>
      </c>
      <c r="E95">
        <v>3</v>
      </c>
      <c r="F95" t="s">
        <v>10</v>
      </c>
    </row>
    <row r="96" spans="1:6" x14ac:dyDescent="0.3">
      <c r="A96" t="s">
        <v>5</v>
      </c>
      <c r="B96" s="1">
        <v>42229</v>
      </c>
      <c r="C96" s="5" t="s">
        <v>69</v>
      </c>
      <c r="D96" s="5" t="s">
        <v>7</v>
      </c>
      <c r="E96">
        <v>2</v>
      </c>
      <c r="F96" t="s">
        <v>11</v>
      </c>
    </row>
    <row r="97" spans="1:6" x14ac:dyDescent="0.3">
      <c r="A97" t="s">
        <v>5</v>
      </c>
      <c r="B97" s="1">
        <v>42229</v>
      </c>
      <c r="C97" s="5" t="s">
        <v>69</v>
      </c>
      <c r="D97" s="5" t="s">
        <v>7</v>
      </c>
      <c r="E97">
        <v>5</v>
      </c>
      <c r="F97" t="s">
        <v>11</v>
      </c>
    </row>
    <row r="98" spans="1:6" x14ac:dyDescent="0.3">
      <c r="A98" t="s">
        <v>5</v>
      </c>
      <c r="B98" s="1">
        <v>42229</v>
      </c>
      <c r="C98" s="50" t="s">
        <v>69</v>
      </c>
      <c r="D98" s="5" t="s">
        <v>7</v>
      </c>
      <c r="E98">
        <v>4</v>
      </c>
      <c r="F98" t="s">
        <v>11</v>
      </c>
    </row>
    <row r="99" spans="1:6" x14ac:dyDescent="0.3">
      <c r="D99" s="2" t="s">
        <v>20</v>
      </c>
      <c r="E99" s="3">
        <f>AVERAGE(E90:E98)</f>
        <v>8.8888888888888893</v>
      </c>
    </row>
    <row r="100" spans="1:6" x14ac:dyDescent="0.3">
      <c r="A100" s="8"/>
      <c r="B100" s="7"/>
      <c r="C100" s="8"/>
      <c r="D100" s="8"/>
      <c r="E100" s="8"/>
      <c r="F100" s="8"/>
    </row>
    <row r="101" spans="1:6" x14ac:dyDescent="0.3">
      <c r="A101" s="50" t="s">
        <v>79</v>
      </c>
      <c r="B101" s="51">
        <v>42227</v>
      </c>
      <c r="C101" s="50" t="s">
        <v>19</v>
      </c>
      <c r="D101" s="50" t="s">
        <v>7</v>
      </c>
      <c r="E101" s="50">
        <v>5</v>
      </c>
      <c r="F101" s="50" t="s">
        <v>11</v>
      </c>
    </row>
    <row r="102" spans="1:6" x14ac:dyDescent="0.3">
      <c r="A102" s="5" t="s">
        <v>80</v>
      </c>
      <c r="B102" s="51">
        <v>42227</v>
      </c>
      <c r="C102" s="5" t="s">
        <v>19</v>
      </c>
      <c r="D102" s="5" t="s">
        <v>6</v>
      </c>
      <c r="E102" s="5">
        <v>5</v>
      </c>
      <c r="F102" s="5" t="s">
        <v>10</v>
      </c>
    </row>
    <row r="103" spans="1:6" x14ac:dyDescent="0.3">
      <c r="A103" s="8"/>
      <c r="B103" s="7"/>
      <c r="C103" s="8"/>
      <c r="D103" s="2" t="s">
        <v>20</v>
      </c>
      <c r="E103" s="3">
        <f>AVERAGE(E101:E102)</f>
        <v>5</v>
      </c>
      <c r="F103" s="43"/>
    </row>
    <row r="104" spans="1:6" x14ac:dyDescent="0.3">
      <c r="A104" s="8"/>
      <c r="B104" s="7"/>
      <c r="C104" s="8"/>
      <c r="D104" s="8"/>
      <c r="E104" s="8"/>
      <c r="F104" s="8"/>
    </row>
    <row r="105" spans="1:6" ht="12" customHeight="1" x14ac:dyDescent="0.3">
      <c r="A105" t="s">
        <v>81</v>
      </c>
      <c r="B105" s="1">
        <v>42229</v>
      </c>
      <c r="C105" s="50" t="s">
        <v>84</v>
      </c>
      <c r="D105" s="5" t="s">
        <v>7</v>
      </c>
      <c r="E105">
        <v>13</v>
      </c>
      <c r="F105" t="s">
        <v>11</v>
      </c>
    </row>
    <row r="106" spans="1:6" ht="12" customHeight="1" x14ac:dyDescent="0.3">
      <c r="A106" t="s">
        <v>5</v>
      </c>
      <c r="B106" s="1">
        <v>42229</v>
      </c>
      <c r="C106" s="50" t="s">
        <v>84</v>
      </c>
      <c r="D106" s="5" t="s">
        <v>7</v>
      </c>
      <c r="E106">
        <v>5</v>
      </c>
    </row>
    <row r="107" spans="1:6" ht="12" customHeight="1" x14ac:dyDescent="0.3">
      <c r="A107" t="s">
        <v>24</v>
      </c>
      <c r="B107" s="1">
        <v>42229</v>
      </c>
      <c r="C107" s="50" t="s">
        <v>84</v>
      </c>
      <c r="D107" s="5" t="s">
        <v>7</v>
      </c>
      <c r="E107">
        <v>4</v>
      </c>
    </row>
    <row r="108" spans="1:6" ht="12" customHeight="1" x14ac:dyDescent="0.3">
      <c r="A108" t="s">
        <v>85</v>
      </c>
      <c r="B108" s="1">
        <v>42229</v>
      </c>
      <c r="C108" s="50" t="s">
        <v>84</v>
      </c>
      <c r="D108" s="5" t="s">
        <v>7</v>
      </c>
      <c r="E108">
        <v>6</v>
      </c>
    </row>
    <row r="109" spans="1:6" ht="12" customHeight="1" x14ac:dyDescent="0.3">
      <c r="A109" t="s">
        <v>64</v>
      </c>
      <c r="B109" s="1">
        <v>42230</v>
      </c>
      <c r="C109" s="50" t="s">
        <v>84</v>
      </c>
      <c r="D109" s="5" t="s">
        <v>7</v>
      </c>
      <c r="E109">
        <v>6</v>
      </c>
    </row>
    <row r="110" spans="1:6" ht="12" customHeight="1" x14ac:dyDescent="0.3">
      <c r="A110" t="s">
        <v>5</v>
      </c>
      <c r="B110" s="1">
        <v>42231</v>
      </c>
      <c r="C110" s="50" t="s">
        <v>84</v>
      </c>
      <c r="D110" s="5" t="s">
        <v>7</v>
      </c>
      <c r="E110">
        <v>6</v>
      </c>
    </row>
    <row r="111" spans="1:6" ht="12" customHeight="1" x14ac:dyDescent="0.3">
      <c r="A111" t="s">
        <v>5</v>
      </c>
      <c r="B111" s="1">
        <v>42232</v>
      </c>
      <c r="C111" s="50" t="s">
        <v>84</v>
      </c>
      <c r="D111" s="5" t="s">
        <v>7</v>
      </c>
      <c r="E111">
        <v>7</v>
      </c>
    </row>
    <row r="112" spans="1:6" ht="12" customHeight="1" x14ac:dyDescent="0.3">
      <c r="A112" t="s">
        <v>85</v>
      </c>
      <c r="B112" s="1">
        <v>42229</v>
      </c>
      <c r="C112" s="50" t="s">
        <v>84</v>
      </c>
      <c r="D112" s="5" t="s">
        <v>7</v>
      </c>
      <c r="E112">
        <v>6</v>
      </c>
    </row>
    <row r="113" spans="1:6" x14ac:dyDescent="0.3">
      <c r="A113" t="s">
        <v>83</v>
      </c>
      <c r="B113" s="1">
        <v>42229</v>
      </c>
      <c r="C113" s="50" t="s">
        <v>84</v>
      </c>
      <c r="D113" s="5" t="s">
        <v>7</v>
      </c>
      <c r="E113">
        <v>14</v>
      </c>
      <c r="F113" t="s">
        <v>10</v>
      </c>
    </row>
    <row r="114" spans="1:6" x14ac:dyDescent="0.3">
      <c r="A114" t="s">
        <v>82</v>
      </c>
      <c r="B114" s="1">
        <v>42229</v>
      </c>
      <c r="C114" s="50" t="s">
        <v>84</v>
      </c>
      <c r="D114" s="5" t="s">
        <v>7</v>
      </c>
      <c r="E114">
        <v>15</v>
      </c>
      <c r="F114" t="s">
        <v>11</v>
      </c>
    </row>
    <row r="115" spans="1:6" x14ac:dyDescent="0.3">
      <c r="A115" s="8"/>
      <c r="B115" s="7"/>
      <c r="C115" s="8"/>
      <c r="D115" s="2" t="s">
        <v>20</v>
      </c>
      <c r="E115" s="3">
        <f>AVERAGE(E105:E114)</f>
        <v>8.1999999999999993</v>
      </c>
      <c r="F115" s="8"/>
    </row>
    <row r="116" spans="1:6" x14ac:dyDescent="0.3">
      <c r="A116" s="8"/>
      <c r="B116" s="8"/>
      <c r="C116" s="8"/>
      <c r="D116" s="52"/>
      <c r="E116" s="53"/>
      <c r="F116" s="8"/>
    </row>
    <row r="117" spans="1:6" x14ac:dyDescent="0.3">
      <c r="A117" s="8"/>
      <c r="B117" s="8"/>
      <c r="C117" s="8"/>
      <c r="D117" s="8"/>
      <c r="E117" s="8"/>
      <c r="F117" s="8"/>
    </row>
    <row r="118" spans="1:6" x14ac:dyDescent="0.3">
      <c r="A118" s="8"/>
      <c r="B118" s="7"/>
      <c r="C118" s="8"/>
      <c r="D118" s="8"/>
      <c r="E118" s="8"/>
      <c r="F118" s="8"/>
    </row>
    <row r="119" spans="1:6" x14ac:dyDescent="0.3">
      <c r="A119" s="8"/>
      <c r="B119" s="7"/>
      <c r="C119" s="8"/>
      <c r="D119" s="8"/>
      <c r="E119" s="8"/>
      <c r="F119" s="8"/>
    </row>
    <row r="120" spans="1:6" x14ac:dyDescent="0.3">
      <c r="A120" s="8"/>
      <c r="B120" s="7"/>
      <c r="C120" s="8"/>
      <c r="D120" s="8"/>
      <c r="E120" s="8"/>
      <c r="F120" s="8"/>
    </row>
    <row r="121" spans="1:6" x14ac:dyDescent="0.3">
      <c r="A121" s="8"/>
      <c r="B121" s="7"/>
      <c r="C121" s="8"/>
      <c r="D121" s="8"/>
      <c r="E121" s="8"/>
      <c r="F121" s="8"/>
    </row>
    <row r="122" spans="1:6" x14ac:dyDescent="0.3">
      <c r="A122" s="8"/>
      <c r="B122" s="7"/>
      <c r="C122" s="8"/>
      <c r="D122" s="8"/>
      <c r="E122" s="8"/>
      <c r="F122" s="8"/>
    </row>
    <row r="123" spans="1:6" x14ac:dyDescent="0.3">
      <c r="A123" s="8"/>
      <c r="B123" s="7"/>
      <c r="C123" s="8"/>
      <c r="D123" s="8"/>
      <c r="E123" s="8"/>
      <c r="F123" s="8"/>
    </row>
    <row r="124" spans="1:6" x14ac:dyDescent="0.3">
      <c r="A124" s="8"/>
      <c r="B124" s="7"/>
      <c r="C124" s="8"/>
      <c r="D124" s="8"/>
      <c r="E124" s="8"/>
      <c r="F124" s="8"/>
    </row>
    <row r="125" spans="1:6" x14ac:dyDescent="0.3">
      <c r="A125" s="8"/>
      <c r="B125" s="8"/>
      <c r="C125" s="8"/>
      <c r="D125" s="41"/>
      <c r="E125" s="42"/>
      <c r="F125" s="8"/>
    </row>
    <row r="126" spans="1:6" x14ac:dyDescent="0.3">
      <c r="A126" s="8"/>
      <c r="B126" s="8"/>
      <c r="C126" s="8"/>
      <c r="D126" s="8"/>
      <c r="E126" s="8"/>
      <c r="F126" s="8"/>
    </row>
    <row r="127" spans="1:6" x14ac:dyDescent="0.3">
      <c r="A127" s="8"/>
      <c r="B127" s="7"/>
      <c r="C127" s="8"/>
      <c r="D127" s="8"/>
      <c r="E127" s="8"/>
      <c r="F127" s="8"/>
    </row>
    <row r="128" spans="1:6" x14ac:dyDescent="0.3">
      <c r="A128" s="8"/>
      <c r="B128" s="7"/>
      <c r="C128" s="8"/>
      <c r="D128" s="8"/>
      <c r="E128" s="8"/>
      <c r="F128" s="8"/>
    </row>
    <row r="129" spans="1:6" x14ac:dyDescent="0.3">
      <c r="A129" s="8"/>
      <c r="B129" s="7"/>
      <c r="C129" s="8"/>
      <c r="D129" s="8"/>
      <c r="E129" s="8"/>
      <c r="F129" s="8"/>
    </row>
    <row r="130" spans="1:6" x14ac:dyDescent="0.3">
      <c r="A130" s="8"/>
      <c r="B130" s="7"/>
      <c r="C130" s="8"/>
      <c r="D130" s="8"/>
      <c r="E130" s="8"/>
      <c r="F130" s="8"/>
    </row>
    <row r="131" spans="1:6" x14ac:dyDescent="0.3">
      <c r="A131" s="8"/>
      <c r="B131" s="7"/>
      <c r="C131" s="8"/>
      <c r="D131" s="8"/>
      <c r="E131" s="8"/>
      <c r="F131" s="8"/>
    </row>
    <row r="132" spans="1:6" x14ac:dyDescent="0.3">
      <c r="A132" s="8"/>
      <c r="B132" s="7"/>
      <c r="C132" s="8"/>
      <c r="D132" s="8"/>
      <c r="E132" s="8"/>
      <c r="F132" s="8"/>
    </row>
    <row r="133" spans="1:6" x14ac:dyDescent="0.3">
      <c r="A133" s="8"/>
      <c r="B133" s="7"/>
      <c r="C133" s="8"/>
      <c r="D133" s="8"/>
      <c r="E133" s="8"/>
      <c r="F133" s="8"/>
    </row>
    <row r="134" spans="1:6" x14ac:dyDescent="0.3">
      <c r="A134" s="8"/>
      <c r="B134" s="8"/>
      <c r="C134" s="8"/>
      <c r="D134" s="41"/>
      <c r="E134" s="42"/>
      <c r="F134" s="8"/>
    </row>
    <row r="135" spans="1:6" x14ac:dyDescent="0.3">
      <c r="A135" s="8"/>
      <c r="B135" s="8"/>
      <c r="C135" s="8"/>
      <c r="D135" s="8"/>
      <c r="E135" s="8"/>
      <c r="F135" s="8"/>
    </row>
    <row r="136" spans="1:6" x14ac:dyDescent="0.3">
      <c r="A136" s="8"/>
      <c r="B136" s="7"/>
      <c r="C136" s="8"/>
      <c r="D136" s="8"/>
      <c r="E136" s="8"/>
      <c r="F136" s="8"/>
    </row>
    <row r="137" spans="1:6" x14ac:dyDescent="0.3">
      <c r="A137" s="8"/>
      <c r="B137" s="7"/>
      <c r="C137" s="8"/>
      <c r="D137" s="8"/>
      <c r="E137" s="8"/>
      <c r="F137" s="8"/>
    </row>
    <row r="138" spans="1:6" x14ac:dyDescent="0.3">
      <c r="A138" s="8"/>
      <c r="B138" s="7"/>
      <c r="C138" s="8"/>
      <c r="D138" s="8"/>
      <c r="E138" s="8"/>
      <c r="F138" s="8"/>
    </row>
    <row r="139" spans="1:6" x14ac:dyDescent="0.3">
      <c r="A139" s="8"/>
      <c r="B139" s="7"/>
      <c r="C139" s="8"/>
      <c r="D139" s="8"/>
      <c r="E139" s="8"/>
      <c r="F139" s="8"/>
    </row>
    <row r="140" spans="1:6" x14ac:dyDescent="0.3">
      <c r="A140" s="8"/>
      <c r="B140" s="8"/>
      <c r="C140" s="8"/>
      <c r="D140" s="41"/>
      <c r="E140" s="42"/>
      <c r="F140" s="8"/>
    </row>
    <row r="141" spans="1:6" x14ac:dyDescent="0.3">
      <c r="A141" s="8"/>
      <c r="B141" s="8"/>
      <c r="C141" s="8"/>
      <c r="D141" s="8"/>
      <c r="E141" s="8"/>
      <c r="F141" s="8"/>
    </row>
    <row r="142" spans="1:6" x14ac:dyDescent="0.3">
      <c r="A142" s="8"/>
      <c r="B142" s="7"/>
      <c r="C142" s="8"/>
      <c r="D142" s="8"/>
      <c r="E142" s="8"/>
      <c r="F142" s="8"/>
    </row>
    <row r="143" spans="1:6" x14ac:dyDescent="0.3">
      <c r="A143" s="8"/>
      <c r="B143" s="7"/>
      <c r="C143" s="8"/>
      <c r="D143" s="8"/>
      <c r="E143" s="8"/>
      <c r="F143" s="8"/>
    </row>
    <row r="144" spans="1:6" x14ac:dyDescent="0.3">
      <c r="A144" s="8"/>
      <c r="B144" s="7"/>
      <c r="C144" s="8"/>
      <c r="D144" s="8"/>
      <c r="E144" s="8"/>
      <c r="F144" s="8"/>
    </row>
    <row r="145" spans="1:6" x14ac:dyDescent="0.3">
      <c r="A145" s="8"/>
      <c r="B145" s="7"/>
      <c r="C145" s="8"/>
      <c r="D145" s="8"/>
      <c r="E145" s="8"/>
      <c r="F145" s="8"/>
    </row>
    <row r="146" spans="1:6" x14ac:dyDescent="0.3">
      <c r="A146" s="8"/>
      <c r="B146" s="7"/>
      <c r="C146" s="8"/>
      <c r="D146" s="8"/>
      <c r="E146" s="8"/>
      <c r="F146" s="8"/>
    </row>
    <row r="147" spans="1:6" x14ac:dyDescent="0.3">
      <c r="A147" s="8"/>
      <c r="B147" s="7"/>
      <c r="C147" s="8"/>
      <c r="D147" s="8"/>
      <c r="E147" s="8"/>
      <c r="F147" s="8"/>
    </row>
    <row r="148" spans="1:6" x14ac:dyDescent="0.3">
      <c r="A148" s="8"/>
      <c r="B148" s="7"/>
      <c r="C148" s="8"/>
      <c r="D148" s="8"/>
      <c r="E148" s="8"/>
      <c r="F148" s="8"/>
    </row>
    <row r="149" spans="1:6" x14ac:dyDescent="0.3">
      <c r="A149" s="8"/>
      <c r="B149" s="7"/>
      <c r="C149" s="8"/>
      <c r="D149" s="8"/>
      <c r="E149" s="8"/>
      <c r="F149" s="8"/>
    </row>
    <row r="150" spans="1:6" x14ac:dyDescent="0.3">
      <c r="A150" s="8"/>
      <c r="B150" s="7"/>
      <c r="C150" s="8"/>
      <c r="D150" s="8"/>
      <c r="E150" s="8"/>
      <c r="F150" s="8"/>
    </row>
    <row r="151" spans="1:6" x14ac:dyDescent="0.3">
      <c r="A151" s="8"/>
      <c r="B151" s="7"/>
      <c r="C151" s="8"/>
      <c r="D151" s="8"/>
      <c r="E151" s="8"/>
      <c r="F151" s="8"/>
    </row>
    <row r="152" spans="1:6" x14ac:dyDescent="0.3">
      <c r="A152" s="8"/>
      <c r="B152" s="7"/>
      <c r="C152" s="8"/>
      <c r="D152" s="8"/>
      <c r="E152" s="8"/>
      <c r="F152" s="8"/>
    </row>
    <row r="153" spans="1:6" x14ac:dyDescent="0.3">
      <c r="A153" s="8"/>
      <c r="B153" s="7"/>
      <c r="C153" s="8"/>
      <c r="D153" s="8"/>
      <c r="E153" s="8"/>
      <c r="F153" s="8"/>
    </row>
    <row r="154" spans="1:6" x14ac:dyDescent="0.3">
      <c r="A154" s="8"/>
      <c r="B154" s="7"/>
      <c r="C154" s="8"/>
      <c r="D154" s="8"/>
      <c r="E154" s="8"/>
      <c r="F154" s="8"/>
    </row>
    <row r="155" spans="1:6" x14ac:dyDescent="0.3">
      <c r="A155" s="8"/>
      <c r="B155" s="8"/>
      <c r="C155" s="8"/>
      <c r="D155" s="41"/>
      <c r="E155" s="42"/>
      <c r="F155" s="8"/>
    </row>
    <row r="156" spans="1:6" x14ac:dyDescent="0.3">
      <c r="A156" s="8"/>
      <c r="B156" s="8"/>
      <c r="C156" s="8"/>
      <c r="D156" s="8"/>
      <c r="E156" s="47"/>
      <c r="F156" s="8"/>
    </row>
    <row r="157" spans="1:6" x14ac:dyDescent="0.3">
      <c r="A157" s="8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1"/>
  <sheetViews>
    <sheetView workbookViewId="0">
      <selection activeCell="B17" sqref="B17"/>
    </sheetView>
  </sheetViews>
  <sheetFormatPr defaultRowHeight="14" x14ac:dyDescent="0.3"/>
  <cols>
    <col min="1" max="1" width="13.25" customWidth="1"/>
    <col min="2" max="2" width="15.75" customWidth="1"/>
    <col min="3" max="3" width="17.83203125" customWidth="1"/>
    <col min="4" max="4" width="14.25" customWidth="1"/>
    <col min="5" max="5" width="17.75" customWidth="1"/>
    <col min="6" max="6" width="19.25" customWidth="1"/>
    <col min="9" max="9" width="14" customWidth="1"/>
    <col min="10" max="10" width="17.08203125" customWidth="1"/>
    <col min="11" max="11" width="15.33203125" customWidth="1"/>
    <col min="12" max="12" width="17.75" customWidth="1"/>
    <col min="13" max="13" width="18.75" customWidth="1"/>
  </cols>
  <sheetData>
    <row r="1" spans="1:13" ht="23" x14ac:dyDescent="0.5">
      <c r="A1" s="23"/>
      <c r="B1" s="23" t="s">
        <v>49</v>
      </c>
      <c r="H1" s="23" t="s">
        <v>51</v>
      </c>
    </row>
    <row r="2" spans="1:13" x14ac:dyDescent="0.3">
      <c r="A2" s="14" t="s">
        <v>31</v>
      </c>
      <c r="B2" s="14" t="s">
        <v>39</v>
      </c>
      <c r="C2" s="14" t="s">
        <v>40</v>
      </c>
      <c r="D2" s="14" t="s">
        <v>41</v>
      </c>
      <c r="E2" s="14" t="s">
        <v>42</v>
      </c>
      <c r="F2" s="14" t="s">
        <v>43</v>
      </c>
      <c r="H2" s="14"/>
      <c r="I2" s="14" t="s">
        <v>39</v>
      </c>
      <c r="J2" s="14" t="s">
        <v>40</v>
      </c>
      <c r="K2" s="14" t="s">
        <v>41</v>
      </c>
      <c r="L2" s="14" t="s">
        <v>42</v>
      </c>
      <c r="M2" s="14" t="s">
        <v>43</v>
      </c>
    </row>
    <row r="3" spans="1:13" x14ac:dyDescent="0.3">
      <c r="A3" s="6" t="s">
        <v>55</v>
      </c>
      <c r="B3" s="32">
        <f>MAX(E13)</f>
        <v>0</v>
      </c>
      <c r="C3" s="32">
        <f>AVERAGE(E13)</f>
        <v>0</v>
      </c>
      <c r="D3" s="32">
        <f>MAX(E27:E28)</f>
        <v>1.5</v>
      </c>
      <c r="E3" s="5">
        <f>AVERAGE(E27:E28)</f>
        <v>1.375</v>
      </c>
      <c r="F3" s="32">
        <f>AVERAGE(C3,E3)</f>
        <v>0.6875</v>
      </c>
      <c r="H3" s="22" t="s">
        <v>46</v>
      </c>
      <c r="I3" s="21"/>
      <c r="J3" s="21"/>
      <c r="K3" s="21"/>
      <c r="L3" s="21"/>
      <c r="M3" s="21"/>
    </row>
    <row r="4" spans="1:13" x14ac:dyDescent="0.3">
      <c r="A4" s="6" t="s">
        <v>56</v>
      </c>
      <c r="B4" s="32">
        <f>MAX(E16)</f>
        <v>0</v>
      </c>
      <c r="C4" s="32">
        <f>AVERAGE(E16)</f>
        <v>0</v>
      </c>
      <c r="D4" s="32">
        <f>MAX(E32:E35)</f>
        <v>0.8</v>
      </c>
      <c r="E4" s="32">
        <f>AVERAGE(E32:E35)</f>
        <v>0.57499999999999996</v>
      </c>
      <c r="F4" s="32">
        <f t="shared" ref="F4:F7" si="0">AVERAGE(C4,E4)</f>
        <v>0.28749999999999998</v>
      </c>
      <c r="H4" s="22" t="s">
        <v>47</v>
      </c>
      <c r="I4" s="21"/>
      <c r="J4" s="21"/>
      <c r="K4" s="21"/>
      <c r="L4" s="21"/>
      <c r="M4" s="21"/>
    </row>
    <row r="5" spans="1:13" x14ac:dyDescent="0.3">
      <c r="A5" s="6" t="s">
        <v>57</v>
      </c>
      <c r="B5" s="32">
        <f>MAX(E19)</f>
        <v>0.5</v>
      </c>
      <c r="C5" s="32">
        <f>AVERAGE(E19)</f>
        <v>0.5</v>
      </c>
      <c r="D5" s="32">
        <f>MAX(E38)</f>
        <v>1</v>
      </c>
      <c r="E5" s="32">
        <f>AVERAGE(E38)</f>
        <v>1</v>
      </c>
      <c r="F5" s="32">
        <f t="shared" si="0"/>
        <v>0.75</v>
      </c>
    </row>
    <row r="6" spans="1:13" x14ac:dyDescent="0.3">
      <c r="A6" s="6" t="s">
        <v>58</v>
      </c>
      <c r="B6" s="33">
        <f>MAX(E22)</f>
        <v>0.5</v>
      </c>
      <c r="C6" s="32">
        <f>AVERAGE(E24)</f>
        <v>0</v>
      </c>
      <c r="D6" s="32">
        <f>MAX(E41)</f>
        <v>0.5</v>
      </c>
      <c r="E6" s="32">
        <f>AVERAGE(E41)</f>
        <v>0.5</v>
      </c>
      <c r="F6" s="32">
        <f t="shared" si="0"/>
        <v>0.25</v>
      </c>
      <c r="H6" s="25" t="s">
        <v>52</v>
      </c>
    </row>
    <row r="7" spans="1:13" x14ac:dyDescent="0.3">
      <c r="A7" s="6" t="s">
        <v>59</v>
      </c>
      <c r="B7" s="32">
        <f>MAX(E24)</f>
        <v>0</v>
      </c>
      <c r="C7" s="32">
        <f>AVERAGE(E27:E28)</f>
        <v>1.375</v>
      </c>
      <c r="D7" s="34">
        <f>MAX(E44)</f>
        <v>0</v>
      </c>
      <c r="E7" s="34">
        <f>AVERAGE(E44)</f>
        <v>0</v>
      </c>
      <c r="F7" s="32">
        <f t="shared" si="0"/>
        <v>0.6875</v>
      </c>
      <c r="H7" s="14"/>
      <c r="I7" s="14" t="s">
        <v>39</v>
      </c>
      <c r="J7" s="14" t="s">
        <v>40</v>
      </c>
      <c r="K7" s="14" t="s">
        <v>41</v>
      </c>
      <c r="L7" s="14" t="s">
        <v>42</v>
      </c>
      <c r="M7" s="14" t="s">
        <v>43</v>
      </c>
    </row>
    <row r="8" spans="1:13" x14ac:dyDescent="0.3">
      <c r="A8" s="12" t="s">
        <v>32</v>
      </c>
      <c r="B8" s="35">
        <f>MAX(B3:B7)</f>
        <v>0.5</v>
      </c>
      <c r="C8" s="35">
        <f>AVERAGE(C3:C7)</f>
        <v>0.375</v>
      </c>
      <c r="D8" s="35">
        <f>MAX(D3:D7)</f>
        <v>1.5</v>
      </c>
      <c r="E8" s="35">
        <f>AVERAGE(E3:E7)</f>
        <v>0.69000000000000006</v>
      </c>
      <c r="F8" s="35">
        <f>AVERAGE(F3:F7)</f>
        <v>0.53249999999999997</v>
      </c>
      <c r="H8" s="22" t="s">
        <v>46</v>
      </c>
      <c r="I8" s="21"/>
      <c r="J8" s="21"/>
      <c r="K8" s="21"/>
      <c r="L8" s="21"/>
      <c r="M8" s="21"/>
    </row>
    <row r="9" spans="1:13" x14ac:dyDescent="0.3">
      <c r="H9" s="22" t="s">
        <v>47</v>
      </c>
      <c r="I9" s="21"/>
      <c r="J9" s="21"/>
      <c r="K9" s="21"/>
      <c r="L9" s="21"/>
      <c r="M9" s="21"/>
    </row>
    <row r="12" spans="1:13" ht="30" customHeight="1" x14ac:dyDescent="0.3">
      <c r="A12" s="16" t="s">
        <v>4</v>
      </c>
      <c r="B12" s="16" t="s">
        <v>0</v>
      </c>
      <c r="C12" s="16" t="s">
        <v>1</v>
      </c>
      <c r="D12" s="16" t="s">
        <v>8</v>
      </c>
      <c r="E12" s="16" t="s">
        <v>54</v>
      </c>
      <c r="F12" s="16" t="s">
        <v>9</v>
      </c>
      <c r="H12" s="38" t="s">
        <v>53</v>
      </c>
    </row>
    <row r="13" spans="1:13" ht="42" x14ac:dyDescent="0.3">
      <c r="A13" s="5"/>
      <c r="B13" s="6">
        <v>42191</v>
      </c>
      <c r="C13" s="5" t="s">
        <v>3</v>
      </c>
      <c r="D13" s="28" t="s">
        <v>45</v>
      </c>
      <c r="E13" s="31">
        <v>0</v>
      </c>
      <c r="F13" s="5"/>
      <c r="H13" s="37"/>
      <c r="I13" s="14" t="s">
        <v>39</v>
      </c>
      <c r="J13" s="14" t="s">
        <v>40</v>
      </c>
      <c r="K13" s="14" t="s">
        <v>41</v>
      </c>
      <c r="L13" s="14" t="s">
        <v>42</v>
      </c>
      <c r="M13" s="14" t="s">
        <v>43</v>
      </c>
    </row>
    <row r="14" spans="1:13" x14ac:dyDescent="0.3">
      <c r="D14" s="2" t="s">
        <v>20</v>
      </c>
      <c r="E14" s="3">
        <f>AVERAGE(E13:E13)</f>
        <v>0</v>
      </c>
      <c r="H14" s="22" t="s">
        <v>46</v>
      </c>
      <c r="I14" s="21"/>
      <c r="J14" s="21"/>
      <c r="K14" s="21"/>
      <c r="L14" s="21"/>
      <c r="M14" s="21"/>
    </row>
    <row r="15" spans="1:13" x14ac:dyDescent="0.3">
      <c r="H15" s="22" t="s">
        <v>47</v>
      </c>
      <c r="I15" s="21"/>
      <c r="J15" s="21"/>
      <c r="K15" s="21"/>
      <c r="L15" s="21"/>
      <c r="M15" s="21"/>
    </row>
    <row r="16" spans="1:13" ht="42" x14ac:dyDescent="0.3">
      <c r="A16" s="5"/>
      <c r="B16" s="6">
        <v>42192</v>
      </c>
      <c r="C16" s="5" t="s">
        <v>3</v>
      </c>
      <c r="D16" s="28" t="s">
        <v>45</v>
      </c>
      <c r="E16" s="5">
        <v>0</v>
      </c>
      <c r="F16" s="5"/>
    </row>
    <row r="17" spans="1:6" x14ac:dyDescent="0.3">
      <c r="A17" s="8"/>
      <c r="B17" s="7"/>
      <c r="C17" s="8"/>
      <c r="D17" s="2" t="s">
        <v>20</v>
      </c>
      <c r="E17" s="3">
        <f>AVERAGE(E16:E16)</f>
        <v>0</v>
      </c>
      <c r="F17" s="8"/>
    </row>
    <row r="18" spans="1:6" x14ac:dyDescent="0.3">
      <c r="A18" s="8"/>
      <c r="B18" s="7"/>
      <c r="C18" s="8"/>
      <c r="D18" s="8"/>
      <c r="E18" s="8"/>
      <c r="F18" s="8"/>
    </row>
    <row r="19" spans="1:6" x14ac:dyDescent="0.3">
      <c r="A19" s="5"/>
      <c r="B19" s="6">
        <v>42193</v>
      </c>
      <c r="C19" s="5" t="s">
        <v>3</v>
      </c>
      <c r="D19" s="29" t="s">
        <v>6</v>
      </c>
      <c r="E19" s="5">
        <v>0.5</v>
      </c>
      <c r="F19" s="5" t="s">
        <v>10</v>
      </c>
    </row>
    <row r="20" spans="1:6" x14ac:dyDescent="0.3">
      <c r="A20" s="8"/>
      <c r="B20" s="7"/>
      <c r="C20" s="8"/>
      <c r="D20" s="2" t="s">
        <v>20</v>
      </c>
      <c r="E20" s="3">
        <f>AVERAGE(E19:E19)</f>
        <v>0.5</v>
      </c>
      <c r="F20" s="8"/>
    </row>
    <row r="21" spans="1:6" x14ac:dyDescent="0.3">
      <c r="A21" s="8"/>
      <c r="B21" s="7"/>
      <c r="C21" s="8"/>
      <c r="D21" s="2"/>
      <c r="E21" s="3"/>
      <c r="F21" s="8"/>
    </row>
    <row r="22" spans="1:6" x14ac:dyDescent="0.3">
      <c r="A22" s="5"/>
      <c r="B22" s="6">
        <v>42194</v>
      </c>
      <c r="C22" s="5" t="s">
        <v>19</v>
      </c>
      <c r="D22" s="29" t="s">
        <v>6</v>
      </c>
      <c r="E22" s="5">
        <v>0.5</v>
      </c>
      <c r="F22" s="5"/>
    </row>
    <row r="23" spans="1:6" x14ac:dyDescent="0.3">
      <c r="A23" s="8"/>
      <c r="B23" s="7"/>
      <c r="C23" s="8"/>
      <c r="D23" s="2" t="s">
        <v>20</v>
      </c>
      <c r="E23" s="3">
        <f>AVERAGE(E22:E22)</f>
        <v>0.5</v>
      </c>
      <c r="F23" s="8"/>
    </row>
    <row r="24" spans="1:6" ht="42" x14ac:dyDescent="0.3">
      <c r="A24" s="5"/>
      <c r="B24" s="6">
        <v>42195</v>
      </c>
      <c r="C24" s="5"/>
      <c r="D24" s="28" t="s">
        <v>45</v>
      </c>
      <c r="E24" s="5">
        <v>0</v>
      </c>
      <c r="F24" s="5"/>
    </row>
    <row r="25" spans="1:6" x14ac:dyDescent="0.3">
      <c r="D25" s="2" t="s">
        <v>20</v>
      </c>
      <c r="E25" s="3">
        <f>AVERAGE(E24:E24)</f>
        <v>0</v>
      </c>
    </row>
    <row r="27" spans="1:6" x14ac:dyDescent="0.3">
      <c r="A27" s="5" t="s">
        <v>16</v>
      </c>
      <c r="B27" s="6">
        <v>42191</v>
      </c>
      <c r="C27" s="5" t="s">
        <v>19</v>
      </c>
      <c r="D27" s="5" t="s">
        <v>6</v>
      </c>
      <c r="E27" s="5">
        <v>1.25</v>
      </c>
      <c r="F27" s="19" t="s">
        <v>10</v>
      </c>
    </row>
    <row r="28" spans="1:6" x14ac:dyDescent="0.3">
      <c r="A28" s="5" t="s">
        <v>60</v>
      </c>
      <c r="B28" s="6">
        <v>42191</v>
      </c>
      <c r="C28" s="5" t="s">
        <v>19</v>
      </c>
      <c r="D28" s="5" t="s">
        <v>6</v>
      </c>
      <c r="E28" s="5">
        <v>1.5</v>
      </c>
      <c r="F28" s="5" t="s">
        <v>10</v>
      </c>
    </row>
    <row r="29" spans="1:6" x14ac:dyDescent="0.3">
      <c r="A29" s="5"/>
      <c r="B29" s="6"/>
      <c r="C29" s="5"/>
      <c r="D29" s="5"/>
      <c r="E29" s="5"/>
      <c r="F29" s="5"/>
    </row>
    <row r="30" spans="1:6" x14ac:dyDescent="0.3">
      <c r="D30" s="2" t="s">
        <v>20</v>
      </c>
      <c r="E30" s="36">
        <f>AVERAGE(E27:E29)</f>
        <v>1.375</v>
      </c>
    </row>
    <row r="32" spans="1:6" x14ac:dyDescent="0.3">
      <c r="A32" s="5" t="s">
        <v>16</v>
      </c>
      <c r="B32" s="6">
        <v>42192</v>
      </c>
      <c r="C32" s="5" t="s">
        <v>19</v>
      </c>
      <c r="D32" s="5" t="s">
        <v>6</v>
      </c>
      <c r="E32" s="5">
        <v>0.75</v>
      </c>
      <c r="F32" s="5" t="s">
        <v>10</v>
      </c>
    </row>
    <row r="33" spans="1:6" ht="28" x14ac:dyDescent="0.3">
      <c r="A33" s="30" t="s">
        <v>61</v>
      </c>
      <c r="B33" s="6">
        <v>42192</v>
      </c>
      <c r="C33" s="5" t="s">
        <v>19</v>
      </c>
      <c r="D33" s="5" t="s">
        <v>6</v>
      </c>
      <c r="E33" s="5">
        <v>0.8</v>
      </c>
      <c r="F33" s="5" t="s">
        <v>10</v>
      </c>
    </row>
    <row r="34" spans="1:6" x14ac:dyDescent="0.3">
      <c r="A34" s="5" t="s">
        <v>16</v>
      </c>
      <c r="B34" s="6">
        <v>42192</v>
      </c>
      <c r="C34" s="5" t="s">
        <v>19</v>
      </c>
      <c r="D34" s="5" t="s">
        <v>6</v>
      </c>
      <c r="E34" s="5">
        <v>0.5</v>
      </c>
      <c r="F34" s="5" t="s">
        <v>10</v>
      </c>
    </row>
    <row r="35" spans="1:6" x14ac:dyDescent="0.3">
      <c r="A35" s="5" t="s">
        <v>16</v>
      </c>
      <c r="B35" s="6">
        <v>42192</v>
      </c>
      <c r="C35" s="5" t="s">
        <v>19</v>
      </c>
      <c r="D35" s="5" t="s">
        <v>6</v>
      </c>
      <c r="E35" s="5">
        <v>0.25</v>
      </c>
      <c r="F35" s="5" t="s">
        <v>10</v>
      </c>
    </row>
    <row r="36" spans="1:6" x14ac:dyDescent="0.3">
      <c r="D36" s="2" t="s">
        <v>20</v>
      </c>
      <c r="E36" s="3">
        <f>AVERAGE(E32:E35)</f>
        <v>0.57499999999999996</v>
      </c>
    </row>
    <row r="38" spans="1:6" x14ac:dyDescent="0.3">
      <c r="A38" s="5" t="s">
        <v>62</v>
      </c>
      <c r="B38" s="27">
        <v>42193</v>
      </c>
      <c r="C38" s="5" t="s">
        <v>19</v>
      </c>
      <c r="D38" s="5" t="s">
        <v>6</v>
      </c>
      <c r="E38" s="5">
        <v>1</v>
      </c>
      <c r="F38" s="5" t="s">
        <v>10</v>
      </c>
    </row>
    <row r="39" spans="1:6" x14ac:dyDescent="0.3">
      <c r="D39" s="2" t="s">
        <v>20</v>
      </c>
      <c r="E39" s="3">
        <f>AVERAGE(E38:E38)</f>
        <v>1</v>
      </c>
    </row>
    <row r="41" spans="1:6" x14ac:dyDescent="0.3">
      <c r="A41" s="5" t="s">
        <v>16</v>
      </c>
      <c r="B41" s="6">
        <v>42194</v>
      </c>
      <c r="C41" s="5"/>
      <c r="D41" s="5" t="s">
        <v>6</v>
      </c>
      <c r="E41" s="5">
        <v>0.5</v>
      </c>
      <c r="F41" s="5" t="s">
        <v>10</v>
      </c>
    </row>
    <row r="42" spans="1:6" x14ac:dyDescent="0.3">
      <c r="D42" s="2" t="s">
        <v>20</v>
      </c>
      <c r="E42" s="3">
        <f>AVERAGE(E41:E41)</f>
        <v>0.5</v>
      </c>
    </row>
    <row r="44" spans="1:6" ht="42" x14ac:dyDescent="0.3">
      <c r="A44" s="5"/>
      <c r="B44" s="6">
        <v>42195</v>
      </c>
      <c r="C44" s="5"/>
      <c r="D44" s="28" t="s">
        <v>45</v>
      </c>
      <c r="E44" s="5">
        <v>0</v>
      </c>
      <c r="F44" s="5" t="s">
        <v>10</v>
      </c>
    </row>
    <row r="45" spans="1:6" x14ac:dyDescent="0.3">
      <c r="D45" s="2" t="s">
        <v>20</v>
      </c>
      <c r="E45" s="3">
        <f>AVERAGE(E44:E44)</f>
        <v>0</v>
      </c>
    </row>
    <row r="60" spans="1:6" s="18" customFormat="1" x14ac:dyDescent="0.3">
      <c r="A60"/>
      <c r="B60"/>
      <c r="C60"/>
      <c r="D60"/>
      <c r="E60"/>
      <c r="F60"/>
    </row>
    <row r="61" spans="1:6" s="18" customFormat="1" x14ac:dyDescent="0.3">
      <c r="A61"/>
      <c r="B61"/>
      <c r="C61"/>
      <c r="D61"/>
      <c r="E61"/>
      <c r="F61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workbookViewId="0">
      <selection activeCell="B17" sqref="B17"/>
    </sheetView>
  </sheetViews>
  <sheetFormatPr defaultRowHeight="14" x14ac:dyDescent="0.3"/>
  <cols>
    <col min="1" max="1" width="22.58203125" customWidth="1"/>
    <col min="2" max="2" width="18.33203125" customWidth="1"/>
    <col min="3" max="3" width="10.58203125" customWidth="1"/>
    <col min="4" max="4" width="18.33203125" customWidth="1"/>
    <col min="5" max="5" width="8.83203125" customWidth="1"/>
    <col min="6" max="6" width="14.08203125" customWidth="1"/>
  </cols>
  <sheetData>
    <row r="1" spans="1:6" s="58" customFormat="1" ht="23" x14ac:dyDescent="0.5">
      <c r="A1" s="57" t="s">
        <v>50</v>
      </c>
    </row>
    <row r="2" spans="1:6" s="58" customFormat="1" ht="28" x14ac:dyDescent="0.3">
      <c r="A2" s="55" t="s">
        <v>31</v>
      </c>
      <c r="B2" s="55" t="s">
        <v>35</v>
      </c>
      <c r="C2" s="55" t="s">
        <v>36</v>
      </c>
      <c r="D2" s="55" t="s">
        <v>37</v>
      </c>
      <c r="E2" s="55" t="s">
        <v>38</v>
      </c>
      <c r="F2" s="59" t="s">
        <v>63</v>
      </c>
    </row>
    <row r="3" spans="1:6" s="58" customFormat="1" x14ac:dyDescent="0.3">
      <c r="A3" s="29">
        <v>42191</v>
      </c>
      <c r="B3" s="56"/>
      <c r="C3" s="56">
        <v>20</v>
      </c>
      <c r="D3" s="60">
        <v>24</v>
      </c>
      <c r="E3" s="56">
        <v>24</v>
      </c>
    </row>
    <row r="4" spans="1:6" s="58" customFormat="1" x14ac:dyDescent="0.3">
      <c r="A4" s="29">
        <v>42192</v>
      </c>
      <c r="B4" s="56"/>
      <c r="C4" s="60">
        <v>15</v>
      </c>
      <c r="D4" s="60">
        <v>18</v>
      </c>
      <c r="E4" s="56">
        <v>18</v>
      </c>
    </row>
    <row r="5" spans="1:6" s="58" customFormat="1" x14ac:dyDescent="0.3">
      <c r="A5" s="29">
        <v>42193</v>
      </c>
      <c r="B5" s="56"/>
      <c r="C5" s="56">
        <v>24</v>
      </c>
      <c r="D5" s="56">
        <v>28</v>
      </c>
      <c r="E5" s="56">
        <v>28</v>
      </c>
    </row>
    <row r="6" spans="1:6" s="58" customFormat="1" x14ac:dyDescent="0.3">
      <c r="A6" s="29">
        <v>42194</v>
      </c>
      <c r="B6" s="56">
        <v>16</v>
      </c>
      <c r="C6" s="56">
        <v>28</v>
      </c>
      <c r="D6" s="56">
        <v>31</v>
      </c>
      <c r="E6" s="56"/>
    </row>
    <row r="7" spans="1:6" s="58" customFormat="1" x14ac:dyDescent="0.3">
      <c r="A7" s="29">
        <v>42195</v>
      </c>
      <c r="B7" s="56"/>
      <c r="C7" s="56">
        <v>25</v>
      </c>
      <c r="D7" s="56">
        <v>28</v>
      </c>
      <c r="E7" s="56"/>
    </row>
    <row r="8" spans="1:6" s="58" customFormat="1" ht="28" x14ac:dyDescent="0.3">
      <c r="A8" s="29">
        <v>42198</v>
      </c>
      <c r="B8" s="56">
        <v>14</v>
      </c>
      <c r="C8" s="56"/>
      <c r="D8" s="56"/>
      <c r="E8" s="56"/>
      <c r="F8" s="58" t="s">
        <v>70</v>
      </c>
    </row>
    <row r="9" spans="1:6" s="58" customFormat="1" x14ac:dyDescent="0.3">
      <c r="A9" s="29">
        <v>42199</v>
      </c>
      <c r="B9" s="30">
        <v>12</v>
      </c>
      <c r="C9" s="30"/>
      <c r="D9" s="30"/>
      <c r="E9" s="30"/>
      <c r="F9" s="58" t="s">
        <v>71</v>
      </c>
    </row>
    <row r="10" spans="1:6" s="58" customFormat="1" x14ac:dyDescent="0.3">
      <c r="A10" s="29">
        <v>42200</v>
      </c>
      <c r="B10" s="30">
        <v>13</v>
      </c>
      <c r="C10" s="30"/>
      <c r="D10" s="30"/>
      <c r="E10" s="30"/>
      <c r="F10" s="58" t="s">
        <v>71</v>
      </c>
    </row>
    <row r="11" spans="1:6" s="58" customFormat="1" ht="28" x14ac:dyDescent="0.3">
      <c r="A11" s="29">
        <v>42567</v>
      </c>
      <c r="B11" s="30">
        <v>7</v>
      </c>
      <c r="C11" s="30"/>
      <c r="D11" s="30"/>
      <c r="E11" s="30"/>
      <c r="F11" s="58" t="s">
        <v>70</v>
      </c>
    </row>
    <row r="12" spans="1:6" s="58" customFormat="1" ht="42" x14ac:dyDescent="0.3">
      <c r="A12" s="29">
        <v>42202</v>
      </c>
      <c r="B12" s="30">
        <v>11</v>
      </c>
      <c r="C12" s="30"/>
      <c r="D12" s="30"/>
      <c r="E12" s="30"/>
      <c r="F12" s="58" t="s">
        <v>74</v>
      </c>
    </row>
    <row r="13" spans="1:6" s="58" customFormat="1" x14ac:dyDescent="0.3">
      <c r="A13" s="61">
        <v>42227</v>
      </c>
      <c r="B13" s="62">
        <v>10</v>
      </c>
      <c r="E13" s="58">
        <v>30</v>
      </c>
    </row>
    <row r="14" spans="1:6" s="58" customFormat="1" x14ac:dyDescent="0.3">
      <c r="A14" s="63">
        <v>42228</v>
      </c>
      <c r="B14" s="62">
        <v>12</v>
      </c>
    </row>
    <row r="15" spans="1:6" s="58" customFormat="1" x14ac:dyDescent="0.3">
      <c r="A15" s="61">
        <v>42229</v>
      </c>
      <c r="B15" s="62">
        <v>14</v>
      </c>
      <c r="E15" s="58">
        <v>26</v>
      </c>
    </row>
    <row r="16" spans="1:6" s="58" customFormat="1" x14ac:dyDescent="0.3"/>
    <row r="17" s="58" customFormat="1" x14ac:dyDescent="0.3"/>
    <row r="18" s="58" customFormat="1" x14ac:dyDescent="0.3"/>
    <row r="19" s="58" customFormat="1" x14ac:dyDescent="0.3"/>
    <row r="20" s="58" customFormat="1" x14ac:dyDescent="0.3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Winter Shop 2015</vt:lpstr>
      <vt:lpstr>Winter Office 2015</vt:lpstr>
      <vt:lpstr>Winter Shop 2016</vt:lpstr>
      <vt:lpstr>Winter Office 2016</vt:lpstr>
      <vt:lpstr>Winter Weather 2015 and 2016</vt:lpstr>
      <vt:lpstr>Summer Shop 2015</vt:lpstr>
      <vt:lpstr>Summer Office 2015</vt:lpstr>
      <vt:lpstr>Summer Weather 2015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Cajun Paradis</dc:creator>
  <cp:lastModifiedBy>baile</cp:lastModifiedBy>
  <cp:lastPrinted>2016-03-14T20:00:09Z</cp:lastPrinted>
  <dcterms:created xsi:type="dcterms:W3CDTF">2015-02-09T22:07:59Z</dcterms:created>
  <dcterms:modified xsi:type="dcterms:W3CDTF">2021-05-27T16:05:04Z</dcterms:modified>
</cp:coreProperties>
</file>